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375" activeTab="1"/>
  </bookViews>
  <sheets>
    <sheet name="2资料存档目录" sheetId="1" r:id="rId1"/>
    <sheet name="3工程结算汇总表" sheetId="3" r:id="rId2"/>
    <sheet name="4结算明细汇总表" sheetId="9" r:id="rId3"/>
    <sheet name="合同内工程量" sheetId="11" r:id="rId4"/>
    <sheet name="其他项目扣款" sheetId="12" r:id="rId5"/>
  </sheets>
  <definedNames>
    <definedName name="_xlnm.Print_Area" localSheetId="0">'2资料存档目录'!$A$1:$F$16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<sst xmlns="http://schemas.openxmlformats.org/spreadsheetml/2006/main" count="464" uniqueCount="217">
  <si>
    <t>栾川山水文苑S7地块地质勘察工程合同结算资料存档目录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</si>
  <si>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</si>
  <si>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</si>
  <si>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</si>
  <si>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</si>
  <si>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</si>
  <si>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</si>
  <si>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栾川山水文苑S7地块地质勘察工程合同结算审批表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</si>
  <si>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</si>
  <si>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</si>
  <si>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</si>
  <si>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</si>
  <si>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</si>
  <si>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</si>
  <si>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</si>
  <si>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</si>
  <si>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第4页</t>
  </si>
  <si>
    <t>结算申请单</t>
  </si>
  <si>
    <t>第5页</t>
  </si>
  <si>
    <t>结算通知书</t>
  </si>
  <si>
    <t>第6页</t>
  </si>
  <si>
    <t>授权委托书</t>
  </si>
  <si>
    <t>第7页</t>
  </si>
  <si>
    <t>工程资料核对确认单</t>
  </si>
  <si>
    <t>1份2页</t>
  </si>
  <si>
    <t>第8页</t>
  </si>
  <si>
    <t>工程往来账目明细</t>
  </si>
  <si>
    <t>第9页</t>
  </si>
  <si>
    <t>竣工图及验收单</t>
  </si>
  <si>
    <t>1份18页</t>
  </si>
  <si>
    <t>第10-27页</t>
  </si>
  <si>
    <t>水电费证明</t>
  </si>
  <si>
    <t>第28页</t>
  </si>
  <si>
    <t>建设工程勘察合同</t>
  </si>
  <si>
    <t>1份12页</t>
  </si>
  <si>
    <t>第29-42页</t>
  </si>
  <si>
    <t>复印件</t>
  </si>
  <si>
    <t>造价师：</t>
  </si>
  <si>
    <t>日期：</t>
  </si>
  <si>
    <t>栾川山水文苑S7地块地质勘察工程合同结算汇总表</t>
  </si>
  <si>
    <t xml:space="preserve">合同编号：LCS7-QQ-004                               合同金额：150000元 </t>
  </si>
  <si>
    <t>合同名称：栾川山水文苑S7地块地质勘察工程合同</t>
  </si>
  <si>
    <t>甲    方：栾川县浩德颐康文旅有限公司</t>
  </si>
  <si>
    <t>乙    方：河南华兴勘测设计研究院有限公司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</si>
  <si>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</si>
  <si>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</si>
  <si>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</si>
  <si>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</si>
  <si>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</si>
  <si>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</si>
  <si>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</si>
  <si>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</si>
  <si>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</si>
  <si>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未施工部分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</si>
  <si>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</si>
  <si>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</si>
  <si>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</si>
  <si>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</si>
  <si>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</si>
  <si>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</si>
  <si>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</si>
  <si>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</si>
  <si>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</si>
  <si>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</si>
  <si>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</si>
  <si>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</si>
  <si>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</si>
  <si>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</si>
  <si>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</si>
  <si>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</si>
  <si>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</si>
  <si>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</si>
  <si>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</si>
  <si>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</si>
  <si>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</si>
  <si>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</si>
  <si>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</si>
  <si>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</si>
  <si>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栾川山水文苑S7地块地质勘察工程合同结算明细</t>
  </si>
  <si>
    <t>单位</t>
  </si>
  <si>
    <t>工程量</t>
  </si>
  <si>
    <t>综合单价(元)</t>
  </si>
  <si>
    <t>合价(元)</t>
  </si>
  <si>
    <t>合同总价包干</t>
  </si>
  <si>
    <t>项</t>
  </si>
  <si>
    <t>合同外增加项</t>
  </si>
  <si>
    <t>方案变更调整增加勘探孔</t>
  </si>
  <si>
    <t>合同工内未施工项</t>
  </si>
  <si>
    <t>合计</t>
  </si>
  <si>
    <t>最终合同结算</t>
  </si>
  <si>
    <t>甲方</t>
  </si>
  <si>
    <t>乙方</t>
  </si>
  <si>
    <t>日期</t>
  </si>
  <si>
    <t>栾川山水文苑S7地块地质勘察工程</t>
  </si>
  <si>
    <t>地勘孔1</t>
  </si>
  <si>
    <t>m</t>
  </si>
  <si>
    <t>地勘孔21</t>
  </si>
  <si>
    <t>地勘孔41</t>
  </si>
  <si>
    <t>地勘孔61</t>
  </si>
  <si>
    <t>地勘孔81</t>
  </si>
  <si>
    <t>地勘孔101</t>
  </si>
  <si>
    <t>地勘孔2</t>
  </si>
  <si>
    <t>地勘孔22</t>
  </si>
  <si>
    <t>地勘孔42</t>
  </si>
  <si>
    <t>地勘孔62</t>
  </si>
  <si>
    <t>地勘孔82</t>
  </si>
  <si>
    <t>地勘孔102</t>
  </si>
  <si>
    <t>地勘孔3</t>
  </si>
  <si>
    <t>地勘孔23</t>
  </si>
  <si>
    <t>地勘孔43</t>
  </si>
  <si>
    <t>地勘孔63</t>
  </si>
  <si>
    <t>地勘孔83</t>
  </si>
  <si>
    <t>地勘孔103</t>
  </si>
  <si>
    <t>地勘孔4</t>
  </si>
  <si>
    <t>地勘孔24</t>
  </si>
  <si>
    <t>地勘孔44</t>
  </si>
  <si>
    <t>地勘孔64</t>
  </si>
  <si>
    <t>地勘孔84</t>
  </si>
  <si>
    <t>地勘孔104</t>
  </si>
  <si>
    <t>地勘孔5</t>
  </si>
  <si>
    <t>地勘孔25</t>
  </si>
  <si>
    <t>地勘孔45</t>
  </si>
  <si>
    <t>地勘孔65</t>
  </si>
  <si>
    <t>地勘孔85</t>
  </si>
  <si>
    <t>地勘孔105</t>
  </si>
  <si>
    <t>地勘孔6</t>
  </si>
  <si>
    <t>地勘孔26</t>
  </si>
  <si>
    <t>地勘孔46</t>
  </si>
  <si>
    <t>地勘孔66</t>
  </si>
  <si>
    <t>地勘孔86</t>
  </si>
  <si>
    <t>地勘孔106</t>
  </si>
  <si>
    <t>地勘孔7</t>
  </si>
  <si>
    <t>地勘孔27</t>
  </si>
  <si>
    <t>地勘孔47</t>
  </si>
  <si>
    <t>地勘孔67</t>
  </si>
  <si>
    <t>地勘孔87</t>
  </si>
  <si>
    <t>地勘孔107</t>
  </si>
  <si>
    <t>地勘孔8</t>
  </si>
  <si>
    <t>地勘孔28</t>
  </si>
  <si>
    <t>地勘孔48</t>
  </si>
  <si>
    <t>地勘孔68</t>
  </si>
  <si>
    <t>地勘孔88</t>
  </si>
  <si>
    <t>地勘孔108</t>
  </si>
  <si>
    <t>地勘孔9</t>
  </si>
  <si>
    <t>地勘孔29</t>
  </si>
  <si>
    <t>地勘孔49</t>
  </si>
  <si>
    <t>地勘孔69</t>
  </si>
  <si>
    <t>地勘孔89</t>
  </si>
  <si>
    <t>地勘孔109</t>
  </si>
  <si>
    <t>地勘孔10</t>
  </si>
  <si>
    <t>地勘孔30</t>
  </si>
  <si>
    <t>地勘孔50</t>
  </si>
  <si>
    <t>地勘孔70</t>
  </si>
  <si>
    <t>地勘孔90</t>
  </si>
  <si>
    <t>地勘孔110</t>
  </si>
  <si>
    <t>地勘孔11</t>
  </si>
  <si>
    <t>地勘孔31</t>
  </si>
  <si>
    <t>地勘孔51</t>
  </si>
  <si>
    <t>地勘孔71</t>
  </si>
  <si>
    <t>地勘孔91</t>
  </si>
  <si>
    <t>地勘孔111</t>
  </si>
  <si>
    <t>地勘孔12</t>
  </si>
  <si>
    <t>地勘孔32</t>
  </si>
  <si>
    <t>地勘孔52</t>
  </si>
  <si>
    <t>地勘孔72</t>
  </si>
  <si>
    <t>地勘孔92</t>
  </si>
  <si>
    <t>地勘孔112</t>
  </si>
  <si>
    <t>地勘孔13</t>
  </si>
  <si>
    <t>地勘孔33</t>
  </si>
  <si>
    <t>地勘孔53</t>
  </si>
  <si>
    <t>地勘孔73</t>
  </si>
  <si>
    <t>地勘孔93</t>
  </si>
  <si>
    <t>地勘孔113</t>
  </si>
  <si>
    <t>地勘孔14</t>
  </si>
  <si>
    <t>地勘孔34</t>
  </si>
  <si>
    <t>地勘孔54</t>
  </si>
  <si>
    <t>地勘孔74</t>
  </si>
  <si>
    <t>地勘孔94</t>
  </si>
  <si>
    <t>地勘孔114</t>
  </si>
  <si>
    <t>地勘孔15</t>
  </si>
  <si>
    <t>地勘孔35</t>
  </si>
  <si>
    <t>地勘孔55</t>
  </si>
  <si>
    <t>地勘孔75</t>
  </si>
  <si>
    <t>地勘孔95</t>
  </si>
  <si>
    <t>地勘孔115</t>
  </si>
  <si>
    <t>地勘孔16</t>
  </si>
  <si>
    <t>地勘孔36</t>
  </si>
  <si>
    <t>地勘孔56</t>
  </si>
  <si>
    <t>地勘孔76</t>
  </si>
  <si>
    <t>地勘孔96</t>
  </si>
  <si>
    <t>地勘孔116</t>
  </si>
  <si>
    <t>地勘孔17</t>
  </si>
  <si>
    <t>地勘孔37</t>
  </si>
  <si>
    <t>地勘孔57</t>
  </si>
  <si>
    <t>地勘孔77</t>
  </si>
  <si>
    <t>地勘孔97</t>
  </si>
  <si>
    <t>地勘孔117</t>
  </si>
  <si>
    <t>地勘孔18</t>
  </si>
  <si>
    <t>地勘孔38</t>
  </si>
  <si>
    <t>地勘孔58</t>
  </si>
  <si>
    <t>地勘孔78</t>
  </si>
  <si>
    <t>地勘孔98</t>
  </si>
  <si>
    <t>地勘孔118</t>
  </si>
  <si>
    <t>地勘孔19</t>
  </si>
  <si>
    <t>地勘孔39</t>
  </si>
  <si>
    <t>地勘孔59</t>
  </si>
  <si>
    <t>地勘孔79</t>
  </si>
  <si>
    <t>地勘孔99</t>
  </si>
  <si>
    <t>地勘孔119</t>
  </si>
  <si>
    <t>地勘孔20</t>
  </si>
  <si>
    <t>地勘孔40</t>
  </si>
  <si>
    <t>地勘孔60</t>
  </si>
  <si>
    <t>地勘孔80</t>
  </si>
  <si>
    <t>地勘孔100</t>
  </si>
  <si>
    <t>小计</t>
  </si>
  <si>
    <t>栾川山水文苑S7地块地质勘察工程合同中未勘探孔数</t>
  </si>
  <si>
    <t>栾川山水文苑S7地块地质勘察工程增补勘探孔数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</si>
</sst>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 "/>
    <numFmt numFmtId="178" formatCode="0.00_ "/>
    <numFmt numFmtId="179" formatCode="#,##0.00&quot;元&quot;"/>
  </numFmts>
  <fonts count="61">
    <font>
      <sz val="12"/>
      <name val="宋体"/>
      <charset val="134"/>
    </font>
    <font>
      <sz val="14"/>
      <name val="宋体"/>
      <charset val="1"/>
    </font>
    <font>
      <sz val="12"/>
      <name val="宋体"/>
      <charset val="1"/>
    </font>
    <font>
      <sz val="10"/>
      <name val="宋体"/>
      <charset val="1"/>
    </font>
    <font>
      <sz val="10"/>
      <name val="Microsoft YaHei"/>
      <charset val="134"/>
    </font>
    <font>
      <sz val="10"/>
      <name val="Arial"/>
      <charset val="1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176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44" fillId="33" borderId="0" applyNumberFormat="0" applyBorder="0" applyAlignment="0" applyProtection="0">
      <alignment vertical="center"/>
    </xf>
    <xf numFmtId="176" fontId="45" fillId="34" borderId="11" applyNumberFormat="0" applyAlignment="0" applyProtection="0">
      <alignment vertical="center"/>
    </xf>
    <xf numFmtId="176" fontId="44" fillId="35" borderId="0" applyNumberFormat="0" applyBorder="0" applyAlignment="0" applyProtection="0">
      <alignment vertical="center"/>
    </xf>
    <xf numFmtId="176" fontId="44" fillId="36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7" fillId="38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6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8" fillId="34" borderId="12" applyNumberFormat="0" applyAlignment="0" applyProtection="0">
      <alignment vertical="center"/>
    </xf>
    <xf numFmtId="176" fontId="0" fillId="0" borderId="0">
      <alignment vertical="center"/>
    </xf>
    <xf numFmtId="176" fontId="44" fillId="39" borderId="0" applyNumberFormat="0" applyBorder="0" applyAlignment="0" applyProtection="0">
      <alignment vertical="center"/>
    </xf>
    <xf numFmtId="176" fontId="49" fillId="40" borderId="0" applyNumberFormat="0" applyBorder="0" applyAlignment="0" applyProtection="0">
      <alignment vertical="center"/>
    </xf>
    <xf numFmtId="176" fontId="44" fillId="35" borderId="0" applyNumberFormat="0" applyBorder="0" applyAlignment="0" applyProtection="0">
      <alignment vertical="center"/>
    </xf>
    <xf numFmtId="176" fontId="44" fillId="33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8" fillId="34" borderId="12" applyNumberFormat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34" borderId="11" applyNumberFormat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50" fillId="44" borderId="13" applyNumberFormat="0" applyAlignment="0" applyProtection="0">
      <alignment vertical="center"/>
    </xf>
    <xf numFmtId="176" fontId="44" fillId="36" borderId="0" applyNumberFormat="0" applyBorder="0" applyAlignment="0" applyProtection="0">
      <alignment vertical="center"/>
    </xf>
    <xf numFmtId="176" fontId="44" fillId="36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9" fillId="40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47" fillId="43" borderId="0" applyNumberFormat="0" applyBorder="0" applyAlignment="0" applyProtection="0">
      <alignment vertical="center"/>
    </xf>
    <xf numFmtId="176" fontId="47" fillId="43" borderId="0" applyNumberFormat="0" applyBorder="0" applyAlignment="0" applyProtection="0">
      <alignment vertical="center"/>
    </xf>
    <xf numFmtId="176" fontId="47" fillId="47" borderId="0" applyNumberFormat="0" applyBorder="0" applyAlignment="0" applyProtection="0">
      <alignment vertical="center"/>
    </xf>
    <xf numFmtId="176" fontId="47" fillId="47" borderId="0" applyNumberFormat="0" applyBorder="0" applyAlignment="0" applyProtection="0">
      <alignment vertical="center"/>
    </xf>
    <xf numFmtId="176" fontId="47" fillId="48" borderId="0" applyNumberFormat="0" applyBorder="0" applyAlignment="0" applyProtection="0">
      <alignment vertical="center"/>
    </xf>
    <xf numFmtId="176" fontId="47" fillId="48" borderId="0" applyNumberFormat="0" applyBorder="0" applyAlignment="0" applyProtection="0">
      <alignment vertical="center"/>
    </xf>
    <xf numFmtId="176" fontId="47" fillId="49" borderId="0" applyNumberFormat="0" applyBorder="0" applyAlignment="0" applyProtection="0">
      <alignment vertical="center"/>
    </xf>
    <xf numFmtId="176" fontId="47" fillId="49" borderId="0" applyNumberFormat="0" applyBorder="0" applyAlignment="0" applyProtection="0">
      <alignment vertical="center"/>
    </xf>
    <xf numFmtId="176" fontId="51" fillId="0" borderId="14" applyNumberFormat="0" applyFill="0" applyAlignment="0" applyProtection="0">
      <alignment vertical="center"/>
    </xf>
    <xf numFmtId="176" fontId="51" fillId="0" borderId="14" applyNumberFormat="0" applyFill="0" applyAlignment="0" applyProtection="0">
      <alignment vertical="center"/>
    </xf>
    <xf numFmtId="176" fontId="52" fillId="0" borderId="15" applyNumberFormat="0" applyFill="0" applyAlignment="0" applyProtection="0">
      <alignment vertical="center"/>
    </xf>
    <xf numFmtId="176" fontId="52" fillId="0" borderId="15" applyNumberFormat="0" applyFill="0" applyAlignment="0" applyProtection="0">
      <alignment vertical="center"/>
    </xf>
    <xf numFmtId="176" fontId="53" fillId="0" borderId="16" applyNumberFormat="0" applyFill="0" applyAlignment="0" applyProtection="0">
      <alignment vertical="center"/>
    </xf>
    <xf numFmtId="176" fontId="53" fillId="0" borderId="16" applyNumberFormat="0" applyFill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4" fillId="0" borderId="0" applyNumberFormat="0" applyFill="0" applyBorder="0" applyAlignment="0" applyProtection="0">
      <alignment vertical="center"/>
    </xf>
    <xf numFmtId="176" fontId="54" fillId="0" borderId="0" applyNumberFormat="0" applyFill="0" applyBorder="0" applyAlignment="0" applyProtection="0">
      <alignment vertical="center"/>
    </xf>
    <xf numFmtId="176" fontId="55" fillId="37" borderId="0" applyNumberFormat="0" applyBorder="0" applyAlignment="0" applyProtection="0">
      <alignment vertical="center"/>
    </xf>
    <xf numFmtId="176" fontId="55" fillId="3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56" fillId="35" borderId="0" applyNumberFormat="0" applyBorder="0" applyAlignment="0" applyProtection="0">
      <alignment vertical="center"/>
    </xf>
    <xf numFmtId="176" fontId="56" fillId="35" borderId="0" applyNumberFormat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50" fillId="44" borderId="13" applyNumberFormat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59" fillId="0" borderId="18" applyNumberFormat="0" applyFill="0" applyAlignment="0" applyProtection="0">
      <alignment vertical="center"/>
    </xf>
    <xf numFmtId="176" fontId="59" fillId="0" borderId="18" applyNumberFormat="0" applyFill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2" borderId="0" applyNumberFormat="0" applyBorder="0" applyAlignment="0" applyProtection="0">
      <alignment vertical="center"/>
    </xf>
    <xf numFmtId="176" fontId="47" fillId="52" borderId="0" applyNumberFormat="0" applyBorder="0" applyAlignment="0" applyProtection="0">
      <alignment vertical="center"/>
    </xf>
    <xf numFmtId="176" fontId="47" fillId="47" borderId="0" applyNumberFormat="0" applyBorder="0" applyAlignment="0" applyProtection="0">
      <alignment vertical="center"/>
    </xf>
    <xf numFmtId="176" fontId="47" fillId="47" borderId="0" applyNumberFormat="0" applyBorder="0" applyAlignment="0" applyProtection="0">
      <alignment vertical="center"/>
    </xf>
    <xf numFmtId="176" fontId="47" fillId="48" borderId="0" applyNumberFormat="0" applyBorder="0" applyAlignment="0" applyProtection="0">
      <alignment vertical="center"/>
    </xf>
    <xf numFmtId="176" fontId="47" fillId="48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60" fillId="42" borderId="11" applyNumberFormat="0" applyAlignment="0" applyProtection="0">
      <alignment vertical="center"/>
    </xf>
    <xf numFmtId="176" fontId="60" fillId="42" borderId="11" applyNumberFormat="0" applyAlignment="0" applyProtection="0">
      <alignment vertical="center"/>
    </xf>
    <xf numFmtId="176" fontId="0" fillId="54" borderId="19" applyNumberFormat="0" applyFont="0" applyAlignment="0" applyProtection="0">
      <alignment vertical="center"/>
    </xf>
    <xf numFmtId="176" fontId="0" fillId="54" borderId="19" applyNumberFormat="0" applyFont="0" applyAlignment="0" applyProtection="0">
      <alignment vertical="center"/>
    </xf>
  </cellStyleXfs>
  <cellXfs count="74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6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176" fontId="13" fillId="0" borderId="0" xfId="0" applyFont="1" applyAlignment="1">
      <alignment horizontal="center" vertical="center"/>
    </xf>
    <xf numFmtId="176" fontId="14" fillId="0" borderId="0" xfId="0" applyFont="1" applyAlignment="1">
      <alignment horizontal="left" vertical="center" wrapText="1"/>
    </xf>
    <xf numFmtId="176" fontId="14" fillId="0" borderId="0" xfId="0" applyFont="1" applyBorder="1" applyAlignment="1">
      <alignment horizontal="left" vertical="center" wrapText="1"/>
    </xf>
    <xf numFmtId="176" fontId="15" fillId="0" borderId="1" xfId="0" applyFont="1" applyBorder="1" applyAlignment="1">
      <alignment horizontal="center" vertical="center" wrapText="1"/>
    </xf>
    <xf numFmtId="176" fontId="15" fillId="0" borderId="1" xfId="0" applyFont="1" applyBorder="1" applyAlignment="1">
      <alignment horizontal="center" vertical="top" wrapText="1"/>
    </xf>
    <xf numFmtId="176" fontId="16" fillId="0" borderId="1" xfId="0" applyFont="1" applyBorder="1" applyAlignment="1">
      <alignment horizontal="center" vertical="center" wrapText="1"/>
    </xf>
    <xf numFmtId="176" fontId="16" fillId="0" borderId="1" xfId="0" applyFont="1" applyBorder="1" applyAlignment="1">
      <alignment horizontal="justify" vertical="top" wrapText="1"/>
    </xf>
    <xf numFmtId="178" fontId="17" fillId="0" borderId="1" xfId="0" applyNumberFormat="1" applyFont="1" applyBorder="1" applyAlignment="1">
      <alignment horizontal="justify" vertical="top" wrapText="1"/>
    </xf>
    <xf numFmtId="176" fontId="17" fillId="0" borderId="1" xfId="0" applyFont="1" applyBorder="1" applyAlignment="1">
      <alignment horizontal="justify" vertical="top" wrapText="1"/>
    </xf>
    <xf numFmtId="179" fontId="17" fillId="0" borderId="1" xfId="0" applyNumberFormat="1" applyFont="1" applyBorder="1" applyAlignment="1">
      <alignment horizontal="justify" vertical="top" wrapText="1"/>
    </xf>
    <xf numFmtId="176" fontId="14" fillId="0" borderId="1" xfId="0" applyNumberFormat="1" applyFont="1" applyBorder="1" applyAlignment="1">
      <alignment horizontal="left" vertical="top" wrapText="1"/>
    </xf>
    <xf numFmtId="176" fontId="18" fillId="0" borderId="0" xfId="0" applyFont="1" applyAlignment="1">
      <alignment vertical="center" wrapText="1"/>
    </xf>
    <xf numFmtId="176" fontId="19" fillId="0" borderId="0" xfId="0" applyFont="1" applyAlignment="1">
      <alignment horizontal="left" vertical="center"/>
    </xf>
    <xf numFmtId="176" fontId="16" fillId="0" borderId="0" xfId="0" applyFont="1" applyAlignment="1">
      <alignment horizontal="justify" vertical="center"/>
    </xf>
    <xf numFmtId="176" fontId="16" fillId="0" borderId="0" xfId="0" applyFont="1" applyAlignment="1">
      <alignment horizontal="left" vertical="center" wrapText="1"/>
    </xf>
    <xf numFmtId="176" fontId="20" fillId="0" borderId="0" xfId="0" applyFont="1">
      <alignment vertical="center"/>
    </xf>
    <xf numFmtId="176" fontId="21" fillId="0" borderId="0" xfId="0" applyFont="1" applyFill="1" applyBorder="1" applyAlignment="1">
      <alignment vertical="center"/>
    </xf>
    <xf numFmtId="176" fontId="21" fillId="0" borderId="0" xfId="0" applyFont="1" applyFill="1" applyAlignment="1">
      <alignment vertical="center"/>
    </xf>
    <xf numFmtId="176" fontId="22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10" fillId="0" borderId="0" xfId="0" applyFont="1" applyAlignment="1">
      <alignment horizontal="center" vertical="center" wrapText="1"/>
    </xf>
    <xf numFmtId="176" fontId="10" fillId="0" borderId="0" xfId="0" applyFont="1" applyAlignment="1">
      <alignment vertical="center" wrapText="1"/>
    </xf>
    <xf numFmtId="176" fontId="10" fillId="0" borderId="1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176" fontId="23" fillId="0" borderId="1" xfId="22" applyFont="1" applyFill="1" applyBorder="1" applyAlignment="1">
      <alignment vertical="center" wrapText="1"/>
    </xf>
    <xf numFmtId="176" fontId="23" fillId="0" borderId="1" xfId="22" applyFont="1" applyFill="1" applyBorder="1" applyAlignment="1">
      <alignment horizontal="center" vertical="center" wrapText="1"/>
    </xf>
    <xf numFmtId="176" fontId="20" fillId="0" borderId="0" xfId="0" applyFont="1" applyAlignment="1">
      <alignment vertical="center" wrapText="1"/>
    </xf>
    <xf numFmtId="176" fontId="24" fillId="0" borderId="0" xfId="0" applyFont="1" applyAlignment="1">
      <alignment vertical="center" wrapText="1"/>
    </xf>
    <xf numFmtId="176" fontId="24" fillId="0" borderId="0" xfId="0" applyFont="1" applyFill="1" applyBorder="1" applyAlignment="1">
      <alignment vertical="center" wrapText="1"/>
    </xf>
    <xf numFmtId="176" fontId="22" fillId="0" borderId="0" xfId="0" applyFont="1" applyFill="1" applyBorder="1" applyAlignment="1">
      <alignment vertical="center" wrapText="1"/>
    </xf>
    <xf numFmtId="176" fontId="24" fillId="0" borderId="0" xfId="0" applyFont="1" applyFill="1" applyAlignment="1">
      <alignment vertical="center" wrapText="1"/>
    </xf>
    <xf numFmtId="176" fontId="22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21" fillId="0" borderId="0" xfId="0" applyFont="1" applyFill="1" applyBorder="1" applyAlignment="1">
      <alignment vertical="center" wrapText="1"/>
    </xf>
    <xf numFmtId="176" fontId="21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J15" sqref="J15"/>
    </sheetView>
  </sheetViews>
  <sheetFormatPr defaultColWidth="9" defaultRowHeight="14.25"/>
  <cols>
    <col min="1" max="1" width="7.25" style="56" customWidth="1"/>
    <col min="2" max="2" width="35.375" style="57" customWidth="1"/>
    <col min="3" max="3" width="8.875" style="56" customWidth="1"/>
    <col min="4" max="4" width="9.625" style="56" customWidth="1"/>
    <col min="5" max="5" width="11" style="57" customWidth="1"/>
    <col min="6" max="6" width="6.5" style="58" customWidth="1"/>
    <col min="7" max="7" width="8.5" style="57" customWidth="1"/>
    <col min="8" max="12" width="9" style="57"/>
  </cols>
  <sheetData>
    <row r="1" ht="57.95" customHeight="1" spans="1:9">
      <c r="A1" s="59" t="s">
        <v>0</v>
      </c>
      <c r="B1" s="59"/>
      <c r="C1" s="59"/>
      <c r="D1" s="59"/>
      <c r="E1" s="59"/>
      <c r="F1" s="59"/>
      <c r="G1" s="60"/>
      <c r="H1" s="60"/>
      <c r="I1" s="60"/>
    </row>
    <row r="2" ht="30.75" customHeight="1" spans="1:6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</row>
    <row r="3" s="52" customFormat="1" ht="36" customHeight="1" spans="1:12">
      <c r="A3" s="62">
        <v>1</v>
      </c>
      <c r="B3" s="63" t="s">
        <v>7</v>
      </c>
      <c r="C3" s="64" t="s">
        <v>8</v>
      </c>
      <c r="D3" s="64" t="s">
        <v>9</v>
      </c>
      <c r="E3" s="63" t="s">
        <v>10</v>
      </c>
      <c r="F3" s="63"/>
      <c r="G3" s="65"/>
      <c r="H3" s="65"/>
      <c r="I3" s="65"/>
      <c r="J3" s="65"/>
      <c r="K3" s="65"/>
      <c r="L3" s="65"/>
    </row>
    <row r="4" s="52" customFormat="1" ht="27" customHeight="1" spans="1:12">
      <c r="A4" s="62">
        <v>2</v>
      </c>
      <c r="B4" s="63" t="s">
        <v>11</v>
      </c>
      <c r="C4" s="64" t="s">
        <v>8</v>
      </c>
      <c r="D4" s="64" t="s">
        <v>12</v>
      </c>
      <c r="E4" s="63" t="s">
        <v>10</v>
      </c>
      <c r="F4" s="63"/>
      <c r="G4" s="65"/>
      <c r="H4" s="65"/>
      <c r="I4" s="65"/>
      <c r="J4" s="65"/>
      <c r="K4" s="65"/>
      <c r="L4" s="65"/>
    </row>
    <row r="5" s="52" customFormat="1" ht="27" customHeight="1" spans="1:12">
      <c r="A5" s="62">
        <v>3</v>
      </c>
      <c r="B5" s="63" t="s">
        <v>13</v>
      </c>
      <c r="C5" s="64" t="s">
        <v>8</v>
      </c>
      <c r="D5" s="64" t="s">
        <v>14</v>
      </c>
      <c r="E5" s="63" t="s">
        <v>10</v>
      </c>
      <c r="F5" s="63"/>
      <c r="G5" s="65"/>
      <c r="H5" s="65"/>
      <c r="I5" s="65"/>
      <c r="J5" s="65"/>
      <c r="K5" s="65"/>
      <c r="L5" s="65"/>
    </row>
    <row r="6" s="52" customFormat="1" ht="27" customHeight="1" spans="1:12">
      <c r="A6" s="62">
        <v>4</v>
      </c>
      <c r="B6" s="63" t="s">
        <v>15</v>
      </c>
      <c r="C6" s="64" t="s">
        <v>8</v>
      </c>
      <c r="D6" s="64" t="s">
        <v>16</v>
      </c>
      <c r="E6" s="63" t="s">
        <v>10</v>
      </c>
      <c r="F6" s="63"/>
      <c r="G6" s="65"/>
      <c r="H6" s="65"/>
      <c r="I6" s="65"/>
      <c r="J6" s="65"/>
      <c r="K6" s="65"/>
      <c r="L6" s="65"/>
    </row>
    <row r="7" s="52" customFormat="1" ht="32.1" customHeight="1" spans="1:12">
      <c r="A7" s="62">
        <v>5</v>
      </c>
      <c r="B7" s="63" t="s">
        <v>17</v>
      </c>
      <c r="C7" s="64" t="s">
        <v>8</v>
      </c>
      <c r="D7" s="64" t="s">
        <v>18</v>
      </c>
      <c r="E7" s="63" t="s">
        <v>10</v>
      </c>
      <c r="F7" s="63"/>
      <c r="G7" s="66"/>
      <c r="H7" s="65"/>
      <c r="I7" s="65"/>
      <c r="J7" s="65"/>
      <c r="K7" s="65"/>
      <c r="L7" s="65"/>
    </row>
    <row r="8" s="52" customFormat="1" ht="32.1" customHeight="1" spans="1:12">
      <c r="A8" s="62">
        <v>6</v>
      </c>
      <c r="B8" s="63" t="s">
        <v>19</v>
      </c>
      <c r="C8" s="64" t="s">
        <v>8</v>
      </c>
      <c r="D8" s="64" t="s">
        <v>20</v>
      </c>
      <c r="E8" s="63" t="s">
        <v>10</v>
      </c>
      <c r="F8" s="63"/>
      <c r="G8" s="66"/>
      <c r="H8" s="65"/>
      <c r="I8" s="65"/>
      <c r="J8" s="65"/>
      <c r="K8" s="65"/>
      <c r="L8" s="65"/>
    </row>
    <row r="9" s="53" customFormat="1" ht="32.1" customHeight="1" spans="1:12">
      <c r="A9" s="62">
        <v>7</v>
      </c>
      <c r="B9" s="63" t="s">
        <v>21</v>
      </c>
      <c r="C9" s="64" t="s">
        <v>8</v>
      </c>
      <c r="D9" s="64" t="s">
        <v>22</v>
      </c>
      <c r="E9" s="63" t="s">
        <v>10</v>
      </c>
      <c r="F9" s="63"/>
      <c r="G9" s="67"/>
      <c r="H9" s="68"/>
      <c r="I9" s="72"/>
      <c r="J9" s="72"/>
      <c r="K9" s="72"/>
      <c r="L9" s="72"/>
    </row>
    <row r="10" s="54" customFormat="1" ht="32.1" customHeight="1" spans="1:12">
      <c r="A10" s="62">
        <v>8</v>
      </c>
      <c r="B10" s="63" t="s">
        <v>23</v>
      </c>
      <c r="C10" s="64" t="s">
        <v>24</v>
      </c>
      <c r="D10" s="64" t="s">
        <v>25</v>
      </c>
      <c r="E10" s="63" t="s">
        <v>10</v>
      </c>
      <c r="F10" s="63"/>
      <c r="G10" s="69"/>
      <c r="H10" s="70"/>
      <c r="I10" s="73"/>
      <c r="J10" s="73"/>
      <c r="K10" s="73"/>
      <c r="L10" s="73"/>
    </row>
    <row r="11" s="54" customFormat="1" ht="32.1" customHeight="1" spans="1:12">
      <c r="A11" s="62">
        <v>9</v>
      </c>
      <c r="B11" s="63" t="s">
        <v>26</v>
      </c>
      <c r="C11" s="64" t="s">
        <v>8</v>
      </c>
      <c r="D11" s="64" t="s">
        <v>27</v>
      </c>
      <c r="E11" s="63" t="s">
        <v>10</v>
      </c>
      <c r="F11" s="63"/>
      <c r="G11" s="69"/>
      <c r="H11" s="70"/>
      <c r="I11" s="73"/>
      <c r="J11" s="73"/>
      <c r="K11" s="73"/>
      <c r="L11" s="73"/>
    </row>
    <row r="12" s="54" customFormat="1" ht="32.1" customHeight="1" spans="1:12">
      <c r="A12" s="62">
        <v>10</v>
      </c>
      <c r="B12" s="63" t="s">
        <v>28</v>
      </c>
      <c r="C12" s="64" t="s">
        <v>29</v>
      </c>
      <c r="D12" s="64" t="s">
        <v>30</v>
      </c>
      <c r="E12" s="63" t="s">
        <v>10</v>
      </c>
      <c r="F12" s="63"/>
      <c r="G12" s="69"/>
      <c r="H12" s="70"/>
      <c r="I12" s="73"/>
      <c r="J12" s="73"/>
      <c r="K12" s="73"/>
      <c r="L12" s="73"/>
    </row>
    <row r="13" s="54" customFormat="1" ht="32.1" customHeight="1" spans="1:12">
      <c r="A13" s="62">
        <v>11</v>
      </c>
      <c r="B13" s="63" t="s">
        <v>31</v>
      </c>
      <c r="C13" s="64" t="s">
        <v>8</v>
      </c>
      <c r="D13" s="64" t="s">
        <v>32</v>
      </c>
      <c r="E13" s="63" t="s">
        <v>10</v>
      </c>
      <c r="F13" s="63"/>
      <c r="G13" s="69"/>
      <c r="H13" s="70"/>
      <c r="I13" s="73"/>
      <c r="J13" s="73"/>
      <c r="K13" s="73"/>
      <c r="L13" s="73"/>
    </row>
    <row r="14" s="55" customFormat="1" ht="33" customHeight="1" spans="1:12">
      <c r="A14" s="62">
        <v>12</v>
      </c>
      <c r="B14" s="63" t="s">
        <v>33</v>
      </c>
      <c r="C14" s="64" t="s">
        <v>34</v>
      </c>
      <c r="D14" s="64" t="s">
        <v>35</v>
      </c>
      <c r="E14" s="63" t="s">
        <v>36</v>
      </c>
      <c r="F14" s="63"/>
      <c r="G14" s="69"/>
      <c r="H14" s="70"/>
      <c r="I14" s="70"/>
      <c r="J14" s="70"/>
      <c r="K14" s="70"/>
      <c r="L14" s="70"/>
    </row>
    <row r="15" ht="33.95" customHeight="1" spans="1:6">
      <c r="A15" s="71" t="s">
        <v>37</v>
      </c>
      <c r="B15" s="71"/>
      <c r="C15" s="71" t="s">
        <v>38</v>
      </c>
      <c r="D15" s="71"/>
      <c r="E15" s="71"/>
      <c r="F15" s="71"/>
    </row>
    <row r="16" ht="26.1" customHeight="1" spans="1:6">
      <c r="A16" s="71"/>
      <c r="B16" s="71"/>
      <c r="C16" s="71"/>
      <c r="D16" s="71"/>
      <c r="E16" s="71"/>
      <c r="F16" s="71"/>
    </row>
    <row r="31" ht="43.5" customHeight="1"/>
  </sheetData>
  <mergeCells count="3">
    <mergeCell ref="A1:F1"/>
    <mergeCell ref="A15:B16"/>
    <mergeCell ref="C15:F16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P5" sqref="P5"/>
    </sheetView>
  </sheetViews>
  <sheetFormatPr defaultColWidth="9" defaultRowHeight="14.25" outlineLevelCol="7"/>
  <cols>
    <col min="3" max="3" width="3.25" customWidth="1"/>
    <col min="4" max="4" width="7.625" customWidth="1"/>
    <col min="5" max="8" width="10.625" customWidth="1"/>
  </cols>
  <sheetData>
    <row r="1" ht="37.5" customHeight="1" spans="1:8">
      <c r="A1" s="37" t="s">
        <v>39</v>
      </c>
      <c r="B1" s="37"/>
      <c r="C1" s="37"/>
      <c r="D1" s="37"/>
      <c r="E1" s="37"/>
      <c r="F1" s="37"/>
      <c r="G1" s="37"/>
      <c r="H1" s="37"/>
    </row>
    <row r="2" ht="31.9" customHeight="1" spans="1:8">
      <c r="A2" s="38" t="s">
        <v>40</v>
      </c>
      <c r="B2" s="38"/>
      <c r="C2" s="38"/>
      <c r="D2" s="38"/>
      <c r="E2" s="38"/>
      <c r="F2" s="38"/>
      <c r="G2" s="38"/>
      <c r="H2" s="38"/>
    </row>
    <row r="3" ht="23.25" customHeight="1" spans="1:8">
      <c r="A3" s="38" t="s">
        <v>41</v>
      </c>
      <c r="B3" s="38"/>
      <c r="C3" s="38"/>
      <c r="D3" s="38"/>
      <c r="E3" s="38"/>
      <c r="F3" s="38"/>
      <c r="G3" s="38"/>
      <c r="H3" s="38"/>
    </row>
    <row r="4" ht="25.5" customHeight="1" spans="1:8">
      <c r="A4" s="38" t="s">
        <v>42</v>
      </c>
      <c r="B4" s="38"/>
      <c r="C4" s="38"/>
      <c r="D4" s="38"/>
      <c r="E4" s="38"/>
      <c r="F4" s="38"/>
      <c r="G4" s="38"/>
      <c r="H4" s="38"/>
    </row>
    <row r="5" ht="30" customHeight="1" spans="1:8">
      <c r="A5" s="39" t="s">
        <v>43</v>
      </c>
      <c r="B5" s="39"/>
      <c r="C5" s="39"/>
      <c r="D5" s="39"/>
      <c r="E5" s="39"/>
      <c r="F5" s="39"/>
      <c r="G5" s="39"/>
      <c r="H5" s="39"/>
    </row>
    <row r="6" ht="20.25" customHeight="1" spans="1:8">
      <c r="A6" s="40" t="s">
        <v>1</v>
      </c>
      <c r="B6" s="41" t="s">
        <v>44</v>
      </c>
      <c r="C6" s="41"/>
      <c r="D6" s="41"/>
      <c r="E6" s="41" t="s">
        <v>45</v>
      </c>
      <c r="F6" s="41" t="s">
        <v>46</v>
      </c>
      <c r="G6" s="41" t="s">
        <v>47</v>
      </c>
      <c r="H6" s="41" t="s">
        <v>48</v>
      </c>
    </row>
    <row r="7" ht="20.25" customHeight="1" spans="1:8">
      <c r="A7" s="42" t="s">
        <v>49</v>
      </c>
      <c r="B7" s="43" t="s">
        <v>50</v>
      </c>
      <c r="C7" s="43"/>
      <c r="D7" s="43"/>
      <c r="E7" s="44">
        <f>E8+E9+E10+E11</f>
        <v>0</v>
      </c>
      <c r="F7" s="44">
        <v>0</v>
      </c>
      <c r="G7" s="44">
        <f>G8+G9+G10+G11</f>
        <v>0</v>
      </c>
      <c r="H7" s="44">
        <f>SUM(H8:H12)</f>
        <v>170000</v>
      </c>
    </row>
    <row r="8" ht="20.25" customHeight="1" spans="1:8">
      <c r="A8" s="44">
        <v>1.1</v>
      </c>
      <c r="B8" s="45" t="s">
        <v>51</v>
      </c>
      <c r="C8" s="45"/>
      <c r="D8" s="45"/>
      <c r="E8" s="44">
        <v>0</v>
      </c>
      <c r="F8" s="44">
        <v>0</v>
      </c>
      <c r="G8" s="44">
        <v>0</v>
      </c>
      <c r="H8" s="44">
        <f>'4结算明细汇总表'!F3</f>
        <v>150000</v>
      </c>
    </row>
    <row r="9" ht="20.25" customHeight="1" spans="1:8">
      <c r="A9" s="44">
        <v>1.2</v>
      </c>
      <c r="B9" s="45" t="s">
        <v>52</v>
      </c>
      <c r="C9" s="45"/>
      <c r="D9" s="45"/>
      <c r="E9" s="44">
        <v>0</v>
      </c>
      <c r="F9" s="44">
        <v>0</v>
      </c>
      <c r="G9" s="44">
        <v>0</v>
      </c>
      <c r="H9" s="44">
        <f>'4结算明细汇总表'!F4</f>
        <v>29918.39</v>
      </c>
    </row>
    <row r="10" ht="20.25" customHeight="1" spans="1:8">
      <c r="A10" s="44">
        <v>1.3</v>
      </c>
      <c r="B10" s="45" t="s">
        <v>53</v>
      </c>
      <c r="C10" s="45"/>
      <c r="D10" s="45"/>
      <c r="E10" s="44">
        <v>0</v>
      </c>
      <c r="F10" s="44">
        <v>0</v>
      </c>
      <c r="G10" s="44">
        <v>0</v>
      </c>
      <c r="H10" s="44">
        <f>'4结算明细汇总表'!F5</f>
        <v>-9602.01</v>
      </c>
    </row>
    <row r="11" ht="20.25" customHeight="1" spans="1:8">
      <c r="A11" s="44">
        <v>1.4</v>
      </c>
      <c r="B11" s="45" t="s">
        <v>54</v>
      </c>
      <c r="C11" s="45"/>
      <c r="D11" s="45"/>
      <c r="E11" s="44">
        <v>0</v>
      </c>
      <c r="F11" s="44">
        <v>0</v>
      </c>
      <c r="G11" s="44">
        <v>0</v>
      </c>
      <c r="H11" s="44"/>
    </row>
    <row r="12" ht="20.25" customHeight="1" spans="1:8">
      <c r="A12" s="44">
        <v>1.5</v>
      </c>
      <c r="B12" s="45" t="s">
        <v>55</v>
      </c>
      <c r="C12" s="45"/>
      <c r="D12" s="45"/>
      <c r="E12" s="45"/>
      <c r="F12" s="45"/>
      <c r="G12" s="45"/>
      <c r="H12" s="44">
        <f>'4结算明细汇总表'!F7-'4结算明细汇总表'!F6</f>
        <v>-316.38</v>
      </c>
    </row>
    <row r="13" ht="20.25" customHeight="1" spans="1:8">
      <c r="A13" s="42" t="s">
        <v>56</v>
      </c>
      <c r="B13" s="43" t="s">
        <v>57</v>
      </c>
      <c r="C13" s="43"/>
      <c r="D13" s="43"/>
      <c r="E13" s="44">
        <v>0</v>
      </c>
      <c r="F13" s="44"/>
      <c r="G13" s="44">
        <v>0</v>
      </c>
      <c r="H13" s="44">
        <v>0</v>
      </c>
    </row>
    <row r="14" ht="20.25" customHeight="1" spans="1:8">
      <c r="A14" s="44">
        <v>2.1</v>
      </c>
      <c r="B14" s="45" t="s">
        <v>58</v>
      </c>
      <c r="C14" s="45"/>
      <c r="D14" s="45"/>
      <c r="E14" s="44">
        <v>0</v>
      </c>
      <c r="F14" s="44"/>
      <c r="G14" s="44">
        <v>0</v>
      </c>
      <c r="H14" s="44">
        <v>0</v>
      </c>
    </row>
    <row r="15" ht="20.25" customHeight="1" spans="1:8">
      <c r="A15" s="44">
        <v>2.2</v>
      </c>
      <c r="B15" s="45" t="s">
        <v>58</v>
      </c>
      <c r="C15" s="45"/>
      <c r="D15" s="45"/>
      <c r="E15" s="44">
        <v>0</v>
      </c>
      <c r="F15" s="44"/>
      <c r="G15" s="44">
        <v>0</v>
      </c>
      <c r="H15" s="44">
        <v>0</v>
      </c>
    </row>
    <row r="16" ht="20.25" customHeight="1" spans="1:8">
      <c r="A16" s="42" t="s">
        <v>59</v>
      </c>
      <c r="B16" s="43" t="s">
        <v>60</v>
      </c>
      <c r="C16" s="43"/>
      <c r="D16" s="45" t="s">
        <v>61</v>
      </c>
      <c r="E16" s="46">
        <f>H7</f>
        <v>170000</v>
      </c>
      <c r="F16" s="46"/>
      <c r="G16" s="46"/>
      <c r="H16" s="46"/>
    </row>
    <row r="17" ht="20.25" customHeight="1" spans="1:8">
      <c r="A17" s="42"/>
      <c r="B17" s="43"/>
      <c r="C17" s="43"/>
      <c r="D17" s="45" t="s">
        <v>62</v>
      </c>
      <c r="E17" s="47">
        <f>E16</f>
        <v>170000</v>
      </c>
      <c r="F17" s="47"/>
      <c r="G17" s="47"/>
      <c r="H17" s="47"/>
    </row>
    <row r="18" ht="20.25" customHeight="1" spans="1:8">
      <c r="A18" s="42" t="s">
        <v>63</v>
      </c>
      <c r="B18" s="43" t="s">
        <v>64</v>
      </c>
      <c r="C18" s="43"/>
      <c r="D18" s="43"/>
      <c r="E18" s="44">
        <v>0</v>
      </c>
      <c r="F18" s="44"/>
      <c r="G18" s="44"/>
      <c r="H18" s="44"/>
    </row>
    <row r="19" ht="20.25" customHeight="1" spans="1:8">
      <c r="A19" s="44">
        <v>4.1</v>
      </c>
      <c r="B19" s="45" t="s">
        <v>65</v>
      </c>
      <c r="C19" s="45"/>
      <c r="D19" s="45"/>
      <c r="E19" s="44">
        <v>0</v>
      </c>
      <c r="F19" s="44"/>
      <c r="G19" s="44"/>
      <c r="H19" s="44"/>
    </row>
    <row r="20" ht="20.25" customHeight="1" spans="1:8">
      <c r="A20" s="44">
        <v>4.2</v>
      </c>
      <c r="B20" s="45" t="s">
        <v>66</v>
      </c>
      <c r="C20" s="45"/>
      <c r="D20" s="45"/>
      <c r="E20" s="44">
        <v>0</v>
      </c>
      <c r="F20" s="44"/>
      <c r="G20" s="44"/>
      <c r="H20" s="44"/>
    </row>
    <row r="21" ht="20.25" customHeight="1" spans="1:8">
      <c r="A21" s="42" t="s">
        <v>67</v>
      </c>
      <c r="B21" s="43" t="s">
        <v>68</v>
      </c>
      <c r="C21" s="43"/>
      <c r="D21" s="43"/>
      <c r="E21" s="44">
        <v>0</v>
      </c>
      <c r="F21" s="44"/>
      <c r="G21" s="44"/>
      <c r="H21" s="44"/>
    </row>
    <row r="22" ht="20.25" customHeight="1" spans="1:8">
      <c r="A22" s="44">
        <v>5.1</v>
      </c>
      <c r="B22" s="45" t="s">
        <v>69</v>
      </c>
      <c r="C22" s="45"/>
      <c r="D22" s="45"/>
      <c r="E22" s="45" t="s">
        <v>70</v>
      </c>
      <c r="F22" s="45"/>
      <c r="G22" s="45"/>
      <c r="H22" s="45"/>
    </row>
    <row r="23" ht="20.25" customHeight="1" spans="1:8">
      <c r="A23" s="44">
        <v>5.2</v>
      </c>
      <c r="B23" s="45" t="s">
        <v>71</v>
      </c>
      <c r="C23" s="45"/>
      <c r="D23" s="45"/>
      <c r="E23" s="45" t="s">
        <v>70</v>
      </c>
      <c r="F23" s="45"/>
      <c r="G23" s="45"/>
      <c r="H23" s="45"/>
    </row>
    <row r="24" ht="20.25" customHeight="1" spans="1:8">
      <c r="A24" s="42" t="s">
        <v>72</v>
      </c>
      <c r="B24" s="43" t="s">
        <v>73</v>
      </c>
      <c r="C24" s="45" t="s">
        <v>61</v>
      </c>
      <c r="D24" s="45"/>
      <c r="E24" s="46">
        <f>E16</f>
        <v>170000</v>
      </c>
      <c r="F24" s="46"/>
      <c r="G24" s="46"/>
      <c r="H24" s="46"/>
    </row>
    <row r="25" ht="20.25" customHeight="1" spans="1:8">
      <c r="A25" s="42"/>
      <c r="B25" s="43"/>
      <c r="C25" s="45" t="s">
        <v>62</v>
      </c>
      <c r="D25" s="45"/>
      <c r="E25" s="47">
        <f>E17</f>
        <v>170000</v>
      </c>
      <c r="F25" s="47"/>
      <c r="G25" s="47"/>
      <c r="H25" s="47"/>
    </row>
    <row r="26" ht="20.25" customHeight="1" spans="1:8">
      <c r="A26" s="42" t="s">
        <v>74</v>
      </c>
      <c r="B26" s="43" t="s">
        <v>75</v>
      </c>
      <c r="C26" s="45" t="s">
        <v>61</v>
      </c>
      <c r="D26" s="45"/>
      <c r="E26" s="46">
        <f>E24</f>
        <v>170000</v>
      </c>
      <c r="F26" s="46"/>
      <c r="G26" s="46"/>
      <c r="H26" s="46"/>
    </row>
    <row r="27" ht="20.25" customHeight="1" spans="1:8">
      <c r="A27" s="42"/>
      <c r="B27" s="43"/>
      <c r="C27" s="45" t="s">
        <v>62</v>
      </c>
      <c r="D27" s="45"/>
      <c r="E27" s="47">
        <f>E17</f>
        <v>170000</v>
      </c>
      <c r="F27" s="47"/>
      <c r="G27" s="47"/>
      <c r="H27" s="47"/>
    </row>
    <row r="28" spans="1:8">
      <c r="A28" s="48"/>
      <c r="B28" s="48"/>
      <c r="C28" s="48"/>
      <c r="D28" s="48"/>
      <c r="E28" s="48"/>
      <c r="F28" s="48"/>
      <c r="G28" s="48"/>
      <c r="H28" s="48"/>
    </row>
    <row r="29" spans="1:8">
      <c r="A29" s="49" t="s">
        <v>76</v>
      </c>
      <c r="B29" s="49"/>
      <c r="C29" s="49"/>
      <c r="D29" s="49"/>
      <c r="E29" s="49"/>
      <c r="F29" s="49"/>
      <c r="G29" s="49"/>
      <c r="H29" s="49"/>
    </row>
    <row r="30" spans="1:1">
      <c r="A30" s="50"/>
    </row>
    <row r="31" spans="1:1">
      <c r="A31" s="50"/>
    </row>
    <row r="32" spans="1:8">
      <c r="A32" s="49" t="s">
        <v>77</v>
      </c>
      <c r="B32" s="49"/>
      <c r="C32" s="49"/>
      <c r="D32" s="49"/>
      <c r="E32" s="49"/>
      <c r="F32" s="49"/>
      <c r="G32" s="49"/>
      <c r="H32" s="49"/>
    </row>
    <row r="33" spans="1:1">
      <c r="A33" s="50"/>
    </row>
    <row r="34" ht="27" customHeight="1" spans="1:8">
      <c r="A34" s="51"/>
      <c r="B34" s="51"/>
      <c r="C34" s="51"/>
      <c r="D34" s="51"/>
      <c r="E34" s="51"/>
      <c r="F34" s="51"/>
      <c r="G34" s="51"/>
      <c r="H34" s="51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zoomScale="90" zoomScaleNormal="90" workbookViewId="0">
      <selection activeCell="I14" sqref="I14"/>
    </sheetView>
  </sheetViews>
  <sheetFormatPr defaultColWidth="8.625" defaultRowHeight="18.75" outlineLevelCol="6"/>
  <cols>
    <col min="1" max="1" width="7.08333333333333" style="22" customWidth="1"/>
    <col min="2" max="2" width="17.9083333333333" style="25" customWidth="1"/>
    <col min="3" max="3" width="10" style="22" customWidth="1"/>
    <col min="4" max="4" width="12.0833333333333" style="22" customWidth="1"/>
    <col min="5" max="5" width="19.9916666666667" style="22" customWidth="1"/>
    <col min="6" max="6" width="16.1083333333333" style="22" customWidth="1"/>
    <col min="7" max="7" width="14" style="22" customWidth="1"/>
    <col min="8" max="8" width="17.375" style="22" customWidth="1"/>
    <col min="9" max="9" width="9.625" style="22" customWidth="1"/>
    <col min="10" max="10" width="19" style="22" customWidth="1"/>
    <col min="11" max="11" width="8.625" style="22"/>
    <col min="12" max="12" width="12.75" style="22" customWidth="1"/>
    <col min="13" max="16384" width="8.625" style="22"/>
  </cols>
  <sheetData>
    <row r="1" s="22" customFormat="1" ht="51" customHeight="1" spans="1:7">
      <c r="A1" s="26" t="s">
        <v>78</v>
      </c>
      <c r="B1" s="27"/>
      <c r="C1" s="26"/>
      <c r="D1" s="26"/>
      <c r="E1" s="26"/>
      <c r="F1" s="26"/>
      <c r="G1" s="26"/>
    </row>
    <row r="2" s="23" customFormat="1" ht="56" customHeight="1" spans="1:7">
      <c r="A2" s="28" t="s">
        <v>1</v>
      </c>
      <c r="B2" s="28" t="s">
        <v>2</v>
      </c>
      <c r="C2" s="28" t="s">
        <v>79</v>
      </c>
      <c r="D2" s="28" t="s">
        <v>80</v>
      </c>
      <c r="E2" s="29" t="s">
        <v>81</v>
      </c>
      <c r="F2" s="29" t="s">
        <v>82</v>
      </c>
      <c r="G2" s="28" t="s">
        <v>6</v>
      </c>
    </row>
    <row r="3" s="24" customFormat="1" ht="39" customHeight="1" spans="1:7">
      <c r="A3" s="30" t="s">
        <v>49</v>
      </c>
      <c r="B3" s="30" t="s">
        <v>83</v>
      </c>
      <c r="C3" s="30" t="s">
        <v>84</v>
      </c>
      <c r="D3" s="30">
        <f>合同内工程量!D24</f>
        <v>2859</v>
      </c>
      <c r="E3" s="31">
        <f>F3/D3</f>
        <v>52.47</v>
      </c>
      <c r="F3" s="31">
        <v>150000</v>
      </c>
      <c r="G3" s="30"/>
    </row>
    <row r="4" s="24" customFormat="1" ht="36" customHeight="1" spans="1:7">
      <c r="A4" s="30" t="s">
        <v>56</v>
      </c>
      <c r="B4" s="30" t="s">
        <v>85</v>
      </c>
      <c r="C4" s="30" t="s">
        <v>84</v>
      </c>
      <c r="D4" s="30">
        <f>其他项目扣款!D37</f>
        <v>570.2</v>
      </c>
      <c r="E4" s="31">
        <f>E3</f>
        <v>52.47</v>
      </c>
      <c r="F4" s="31">
        <f>E4*D4</f>
        <v>29918.39</v>
      </c>
      <c r="G4" s="30" t="s">
        <v>86</v>
      </c>
    </row>
    <row r="5" s="24" customFormat="1" ht="40" customHeight="1" spans="1:7">
      <c r="A5" s="30" t="s">
        <v>59</v>
      </c>
      <c r="B5" s="30" t="s">
        <v>87</v>
      </c>
      <c r="C5" s="30" t="s">
        <v>84</v>
      </c>
      <c r="D5" s="30">
        <f>其他项目扣款!D9</f>
        <v>183</v>
      </c>
      <c r="E5" s="31">
        <f>-E3</f>
        <v>-52.47</v>
      </c>
      <c r="F5" s="31">
        <f>E5*D5</f>
        <v>-9602.01</v>
      </c>
      <c r="G5" s="30"/>
    </row>
    <row r="6" s="24" customFormat="1" ht="39" customHeight="1" spans="1:7">
      <c r="A6" s="30" t="s">
        <v>63</v>
      </c>
      <c r="B6" s="30" t="s">
        <v>88</v>
      </c>
      <c r="C6" s="30"/>
      <c r="D6" s="30"/>
      <c r="E6" s="31"/>
      <c r="F6" s="31">
        <f>SUM(F3:F5)</f>
        <v>170316.38</v>
      </c>
      <c r="G6" s="30"/>
    </row>
    <row r="7" s="24" customFormat="1" ht="39" customHeight="1" spans="1:7">
      <c r="A7" s="30" t="s">
        <v>67</v>
      </c>
      <c r="B7" s="30" t="s">
        <v>89</v>
      </c>
      <c r="C7" s="30"/>
      <c r="D7" s="30"/>
      <c r="E7" s="31"/>
      <c r="F7" s="31">
        <v>170000</v>
      </c>
      <c r="G7" s="30"/>
    </row>
    <row r="8" s="24" customFormat="1" spans="1:7">
      <c r="A8" s="32"/>
      <c r="B8" s="32"/>
      <c r="C8" s="32"/>
      <c r="D8" s="32"/>
      <c r="E8" s="33"/>
      <c r="F8" s="33"/>
      <c r="G8" s="32"/>
    </row>
    <row r="9" ht="14.25" spans="1:7">
      <c r="A9" s="34"/>
      <c r="B9" s="35" t="s">
        <v>90</v>
      </c>
      <c r="C9" s="36"/>
      <c r="D9" s="36"/>
      <c r="E9" s="36" t="s">
        <v>91</v>
      </c>
      <c r="F9" s="34"/>
      <c r="G9" s="34"/>
    </row>
    <row r="10" ht="14.25" spans="1:7">
      <c r="A10" s="34"/>
      <c r="B10" s="35"/>
      <c r="C10" s="36"/>
      <c r="D10" s="36"/>
      <c r="E10" s="36"/>
      <c r="F10" s="34"/>
      <c r="G10" s="34"/>
    </row>
    <row r="11" spans="2:5">
      <c r="B11" s="35" t="s">
        <v>92</v>
      </c>
      <c r="C11" s="36"/>
      <c r="D11" s="36"/>
      <c r="E11" s="36" t="s">
        <v>92</v>
      </c>
    </row>
    <row r="12" spans="2:5">
      <c r="B12" s="35"/>
      <c r="C12" s="36"/>
      <c r="D12" s="36"/>
      <c r="E12" s="36"/>
    </row>
  </sheetData>
  <mergeCells count="1">
    <mergeCell ref="A1:G1"/>
  </mergeCells>
  <pageMargins left="0.751388888888889" right="0.751388888888889" top="0.393055555555556" bottom="0.393055555555556" header="0.5" footer="0.5"/>
  <pageSetup paperSize="9" scale="8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J24" sqref="J24"/>
    </sheetView>
  </sheetViews>
  <sheetFormatPr defaultColWidth="9" defaultRowHeight="14.25"/>
  <cols>
    <col min="1" max="1" width="5.375" customWidth="1"/>
    <col min="2" max="2" width="9.375" customWidth="1"/>
    <col min="3" max="3" width="7.125" customWidth="1"/>
    <col min="4" max="4" width="7.375" style="1" customWidth="1"/>
    <col min="5" max="5" width="9.375" customWidth="1"/>
    <col min="6" max="6" width="5.375" customWidth="1"/>
    <col min="7" max="7" width="7.375" style="1" customWidth="1"/>
    <col min="16" max="16" width="11.5"/>
  </cols>
  <sheetData>
    <row r="1" ht="41" customHeight="1" spans="1:19">
      <c r="A1" s="2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5" customHeight="1" spans="1:19">
      <c r="A2" s="3" t="s">
        <v>1</v>
      </c>
      <c r="B2" s="3" t="s">
        <v>44</v>
      </c>
      <c r="C2" s="3" t="s">
        <v>79</v>
      </c>
      <c r="D2" s="3" t="s">
        <v>80</v>
      </c>
      <c r="E2" s="3" t="s">
        <v>44</v>
      </c>
      <c r="F2" s="3" t="s">
        <v>79</v>
      </c>
      <c r="G2" s="3" t="s">
        <v>80</v>
      </c>
      <c r="H2" s="3" t="s">
        <v>44</v>
      </c>
      <c r="I2" s="3" t="s">
        <v>79</v>
      </c>
      <c r="J2" s="3" t="s">
        <v>80</v>
      </c>
      <c r="K2" s="3" t="s">
        <v>44</v>
      </c>
      <c r="L2" s="3" t="s">
        <v>79</v>
      </c>
      <c r="M2" s="3" t="s">
        <v>80</v>
      </c>
      <c r="N2" s="3" t="s">
        <v>44</v>
      </c>
      <c r="O2" s="3" t="s">
        <v>79</v>
      </c>
      <c r="P2" s="3" t="s">
        <v>80</v>
      </c>
      <c r="Q2" s="3" t="s">
        <v>44</v>
      </c>
      <c r="R2" s="3" t="s">
        <v>79</v>
      </c>
      <c r="S2" s="3" t="s">
        <v>80</v>
      </c>
    </row>
    <row r="3" ht="31" customHeight="1" spans="1:19">
      <c r="A3" s="10">
        <v>1</v>
      </c>
      <c r="B3" s="16" t="s">
        <v>94</v>
      </c>
      <c r="C3" s="7" t="s">
        <v>95</v>
      </c>
      <c r="D3" s="17">
        <v>30</v>
      </c>
      <c r="E3" s="16" t="s">
        <v>96</v>
      </c>
      <c r="F3" s="7" t="s">
        <v>95</v>
      </c>
      <c r="G3" s="17">
        <v>25</v>
      </c>
      <c r="H3" s="16" t="s">
        <v>97</v>
      </c>
      <c r="I3" s="7" t="s">
        <v>95</v>
      </c>
      <c r="J3" s="20">
        <v>30</v>
      </c>
      <c r="K3" s="9" t="s">
        <v>98</v>
      </c>
      <c r="L3" s="7" t="s">
        <v>95</v>
      </c>
      <c r="M3" s="7">
        <v>25</v>
      </c>
      <c r="N3" s="9" t="s">
        <v>99</v>
      </c>
      <c r="O3" s="7" t="s">
        <v>95</v>
      </c>
      <c r="P3" s="7">
        <v>25</v>
      </c>
      <c r="Q3" s="9" t="s">
        <v>100</v>
      </c>
      <c r="R3" s="7" t="s">
        <v>95</v>
      </c>
      <c r="S3" s="7">
        <v>15</v>
      </c>
    </row>
    <row r="4" ht="31" customHeight="1" spans="1:19">
      <c r="A4" s="10">
        <v>2</v>
      </c>
      <c r="B4" s="16" t="s">
        <v>101</v>
      </c>
      <c r="C4" s="7" t="s">
        <v>95</v>
      </c>
      <c r="D4" s="8">
        <v>25</v>
      </c>
      <c r="E4" s="16" t="s">
        <v>102</v>
      </c>
      <c r="F4" s="7" t="s">
        <v>95</v>
      </c>
      <c r="G4" s="18">
        <v>30</v>
      </c>
      <c r="H4" s="16" t="s">
        <v>103</v>
      </c>
      <c r="I4" s="7" t="s">
        <v>95</v>
      </c>
      <c r="J4" s="20">
        <v>30</v>
      </c>
      <c r="K4" s="9" t="s">
        <v>104</v>
      </c>
      <c r="L4" s="7" t="s">
        <v>95</v>
      </c>
      <c r="M4" s="7">
        <v>25</v>
      </c>
      <c r="N4" s="9" t="s">
        <v>105</v>
      </c>
      <c r="O4" s="7" t="s">
        <v>95</v>
      </c>
      <c r="P4" s="7">
        <v>20</v>
      </c>
      <c r="Q4" s="9" t="s">
        <v>106</v>
      </c>
      <c r="R4" s="7" t="s">
        <v>95</v>
      </c>
      <c r="S4" s="7">
        <v>25</v>
      </c>
    </row>
    <row r="5" ht="31" customHeight="1" spans="1:19">
      <c r="A5" s="10">
        <v>3</v>
      </c>
      <c r="B5" s="16" t="s">
        <v>107</v>
      </c>
      <c r="C5" s="7" t="s">
        <v>95</v>
      </c>
      <c r="D5" s="10">
        <v>25</v>
      </c>
      <c r="E5" s="16" t="s">
        <v>108</v>
      </c>
      <c r="F5" s="7" t="s">
        <v>95</v>
      </c>
      <c r="G5" s="18">
        <v>30</v>
      </c>
      <c r="H5" s="16" t="s">
        <v>109</v>
      </c>
      <c r="I5" s="7" t="s">
        <v>95</v>
      </c>
      <c r="J5" s="20">
        <v>25</v>
      </c>
      <c r="K5" s="9" t="s">
        <v>110</v>
      </c>
      <c r="L5" s="7" t="s">
        <v>95</v>
      </c>
      <c r="M5" s="7">
        <v>20</v>
      </c>
      <c r="N5" s="9" t="s">
        <v>111</v>
      </c>
      <c r="O5" s="7" t="s">
        <v>95</v>
      </c>
      <c r="P5" s="7">
        <v>25</v>
      </c>
      <c r="Q5" s="9" t="s">
        <v>112</v>
      </c>
      <c r="R5" s="7" t="s">
        <v>95</v>
      </c>
      <c r="S5" s="7">
        <v>20</v>
      </c>
    </row>
    <row r="6" ht="31" customHeight="1" spans="1:19">
      <c r="A6" s="10">
        <v>4</v>
      </c>
      <c r="B6" s="16" t="s">
        <v>113</v>
      </c>
      <c r="C6" s="7" t="s">
        <v>95</v>
      </c>
      <c r="D6" s="8">
        <v>25</v>
      </c>
      <c r="E6" s="16" t="s">
        <v>114</v>
      </c>
      <c r="F6" s="7" t="s">
        <v>95</v>
      </c>
      <c r="G6" s="18">
        <v>30</v>
      </c>
      <c r="H6" s="16" t="s">
        <v>115</v>
      </c>
      <c r="I6" s="7" t="s">
        <v>95</v>
      </c>
      <c r="J6" s="20">
        <v>25</v>
      </c>
      <c r="K6" s="9" t="s">
        <v>116</v>
      </c>
      <c r="L6" s="7" t="s">
        <v>95</v>
      </c>
      <c r="M6" s="7">
        <v>20</v>
      </c>
      <c r="N6" s="9" t="s">
        <v>117</v>
      </c>
      <c r="O6" s="7" t="s">
        <v>95</v>
      </c>
      <c r="P6" s="7">
        <v>20</v>
      </c>
      <c r="Q6" s="9" t="s">
        <v>118</v>
      </c>
      <c r="R6" s="7" t="s">
        <v>95</v>
      </c>
      <c r="S6" s="7">
        <v>25</v>
      </c>
    </row>
    <row r="7" ht="31" customHeight="1" spans="1:19">
      <c r="A7" s="10">
        <v>5</v>
      </c>
      <c r="B7" s="16" t="s">
        <v>119</v>
      </c>
      <c r="C7" s="7" t="s">
        <v>95</v>
      </c>
      <c r="D7" s="8">
        <v>30</v>
      </c>
      <c r="E7" s="16" t="s">
        <v>120</v>
      </c>
      <c r="F7" s="7" t="s">
        <v>95</v>
      </c>
      <c r="G7" s="18">
        <v>25</v>
      </c>
      <c r="H7" s="16" t="s">
        <v>121</v>
      </c>
      <c r="I7" s="7" t="s">
        <v>95</v>
      </c>
      <c r="J7" s="20">
        <v>25</v>
      </c>
      <c r="K7" s="9" t="s">
        <v>122</v>
      </c>
      <c r="L7" s="7" t="s">
        <v>95</v>
      </c>
      <c r="M7" s="7">
        <v>20</v>
      </c>
      <c r="N7" s="9" t="s">
        <v>123</v>
      </c>
      <c r="O7" s="7" t="s">
        <v>95</v>
      </c>
      <c r="P7" s="7">
        <v>25</v>
      </c>
      <c r="Q7" s="9" t="s">
        <v>124</v>
      </c>
      <c r="R7" s="7" t="s">
        <v>95</v>
      </c>
      <c r="S7" s="7">
        <v>20</v>
      </c>
    </row>
    <row r="8" ht="31" customHeight="1" spans="1:19">
      <c r="A8" s="10">
        <v>6</v>
      </c>
      <c r="B8" s="16" t="s">
        <v>125</v>
      </c>
      <c r="C8" s="7" t="s">
        <v>95</v>
      </c>
      <c r="D8" s="8">
        <v>30</v>
      </c>
      <c r="E8" s="16" t="s">
        <v>126</v>
      </c>
      <c r="F8" s="7" t="s">
        <v>95</v>
      </c>
      <c r="G8" s="18">
        <v>25</v>
      </c>
      <c r="H8" s="16" t="s">
        <v>127</v>
      </c>
      <c r="I8" s="7" t="s">
        <v>95</v>
      </c>
      <c r="J8" s="20">
        <v>30</v>
      </c>
      <c r="K8" s="9" t="s">
        <v>128</v>
      </c>
      <c r="L8" s="7" t="s">
        <v>95</v>
      </c>
      <c r="M8" s="7">
        <v>25</v>
      </c>
      <c r="N8" s="9" t="s">
        <v>129</v>
      </c>
      <c r="O8" s="7" t="s">
        <v>95</v>
      </c>
      <c r="P8" s="7">
        <v>20</v>
      </c>
      <c r="Q8" s="9" t="s">
        <v>130</v>
      </c>
      <c r="R8" s="7" t="s">
        <v>95</v>
      </c>
      <c r="S8" s="7">
        <v>25</v>
      </c>
    </row>
    <row r="9" ht="31" customHeight="1" spans="1:19">
      <c r="A9" s="10">
        <v>7</v>
      </c>
      <c r="B9" s="16" t="s">
        <v>131</v>
      </c>
      <c r="C9" s="7" t="s">
        <v>95</v>
      </c>
      <c r="D9" s="8">
        <v>33</v>
      </c>
      <c r="E9" s="16" t="s">
        <v>132</v>
      </c>
      <c r="F9" s="7" t="s">
        <v>95</v>
      </c>
      <c r="G9" s="18">
        <v>18</v>
      </c>
      <c r="H9" s="16" t="s">
        <v>133</v>
      </c>
      <c r="I9" s="7" t="s">
        <v>95</v>
      </c>
      <c r="J9" s="20">
        <v>30</v>
      </c>
      <c r="K9" s="9" t="s">
        <v>134</v>
      </c>
      <c r="L9" s="7" t="s">
        <v>95</v>
      </c>
      <c r="M9" s="7">
        <v>25</v>
      </c>
      <c r="N9" s="9" t="s">
        <v>135</v>
      </c>
      <c r="O9" s="7" t="s">
        <v>95</v>
      </c>
      <c r="P9" s="7">
        <v>25</v>
      </c>
      <c r="Q9" s="9" t="s">
        <v>136</v>
      </c>
      <c r="R9" s="7" t="s">
        <v>95</v>
      </c>
      <c r="S9" s="7">
        <v>20</v>
      </c>
    </row>
    <row r="10" ht="31" customHeight="1" spans="1:19">
      <c r="A10" s="10">
        <v>8</v>
      </c>
      <c r="B10" s="16" t="s">
        <v>137</v>
      </c>
      <c r="C10" s="7" t="s">
        <v>95</v>
      </c>
      <c r="D10" s="10">
        <v>28</v>
      </c>
      <c r="E10" s="16" t="s">
        <v>138</v>
      </c>
      <c r="F10" s="7" t="s">
        <v>95</v>
      </c>
      <c r="G10" s="18">
        <v>18</v>
      </c>
      <c r="H10" s="16" t="s">
        <v>139</v>
      </c>
      <c r="I10" s="7" t="s">
        <v>95</v>
      </c>
      <c r="J10" s="20">
        <v>18</v>
      </c>
      <c r="K10" s="9" t="s">
        <v>140</v>
      </c>
      <c r="L10" s="7" t="s">
        <v>95</v>
      </c>
      <c r="M10" s="7">
        <v>18</v>
      </c>
      <c r="N10" s="9" t="s">
        <v>141</v>
      </c>
      <c r="O10" s="7" t="s">
        <v>95</v>
      </c>
      <c r="P10" s="7">
        <v>20</v>
      </c>
      <c r="Q10" s="9" t="s">
        <v>142</v>
      </c>
      <c r="R10" s="7" t="s">
        <v>95</v>
      </c>
      <c r="S10" s="7">
        <v>20</v>
      </c>
    </row>
    <row r="11" ht="31" customHeight="1" spans="1:19">
      <c r="A11" s="10">
        <v>9</v>
      </c>
      <c r="B11" s="16" t="s">
        <v>143</v>
      </c>
      <c r="C11" s="7" t="s">
        <v>95</v>
      </c>
      <c r="D11" s="8">
        <v>33</v>
      </c>
      <c r="E11" s="16" t="s">
        <v>144</v>
      </c>
      <c r="F11" s="7" t="s">
        <v>95</v>
      </c>
      <c r="G11" s="18">
        <v>30</v>
      </c>
      <c r="H11" s="16" t="s">
        <v>145</v>
      </c>
      <c r="I11" s="7" t="s">
        <v>95</v>
      </c>
      <c r="J11" s="20">
        <v>15</v>
      </c>
      <c r="K11" s="9" t="s">
        <v>146</v>
      </c>
      <c r="L11" s="7" t="s">
        <v>95</v>
      </c>
      <c r="M11" s="7">
        <v>18</v>
      </c>
      <c r="N11" s="9" t="s">
        <v>147</v>
      </c>
      <c r="O11" s="7" t="s">
        <v>95</v>
      </c>
      <c r="P11" s="7">
        <v>25</v>
      </c>
      <c r="Q11" s="9" t="s">
        <v>148</v>
      </c>
      <c r="R11" s="7" t="s">
        <v>95</v>
      </c>
      <c r="S11" s="7">
        <v>25</v>
      </c>
    </row>
    <row r="12" ht="31" customHeight="1" spans="1:19">
      <c r="A12" s="10">
        <v>10</v>
      </c>
      <c r="B12" s="16" t="s">
        <v>149</v>
      </c>
      <c r="C12" s="7" t="s">
        <v>95</v>
      </c>
      <c r="D12" s="8">
        <v>28</v>
      </c>
      <c r="E12" s="16" t="s">
        <v>150</v>
      </c>
      <c r="F12" s="7" t="s">
        <v>95</v>
      </c>
      <c r="G12" s="18">
        <v>30</v>
      </c>
      <c r="H12" s="16" t="s">
        <v>151</v>
      </c>
      <c r="I12" s="7" t="s">
        <v>95</v>
      </c>
      <c r="J12" s="20">
        <v>18</v>
      </c>
      <c r="K12" s="9" t="s">
        <v>152</v>
      </c>
      <c r="L12" s="7" t="s">
        <v>95</v>
      </c>
      <c r="M12" s="7">
        <v>18</v>
      </c>
      <c r="N12" s="9" t="s">
        <v>153</v>
      </c>
      <c r="O12" s="7" t="s">
        <v>95</v>
      </c>
      <c r="P12" s="7">
        <v>33</v>
      </c>
      <c r="Q12" s="9" t="s">
        <v>154</v>
      </c>
      <c r="R12" s="7" t="s">
        <v>95</v>
      </c>
      <c r="S12" s="7">
        <v>20</v>
      </c>
    </row>
    <row r="13" ht="31" customHeight="1" spans="1:19">
      <c r="A13" s="10">
        <v>11</v>
      </c>
      <c r="B13" s="16" t="s">
        <v>155</v>
      </c>
      <c r="C13" s="7" t="s">
        <v>95</v>
      </c>
      <c r="D13" s="8">
        <v>33</v>
      </c>
      <c r="E13" s="16" t="s">
        <v>156</v>
      </c>
      <c r="F13" s="7" t="s">
        <v>95</v>
      </c>
      <c r="G13" s="18">
        <v>25</v>
      </c>
      <c r="H13" s="16" t="s">
        <v>157</v>
      </c>
      <c r="I13" s="7" t="s">
        <v>95</v>
      </c>
      <c r="J13" s="20">
        <v>18</v>
      </c>
      <c r="K13" s="9" t="s">
        <v>158</v>
      </c>
      <c r="L13" s="7" t="s">
        <v>95</v>
      </c>
      <c r="M13" s="7">
        <v>18</v>
      </c>
      <c r="N13" s="9" t="s">
        <v>159</v>
      </c>
      <c r="O13" s="7" t="s">
        <v>95</v>
      </c>
      <c r="P13" s="7">
        <v>33</v>
      </c>
      <c r="Q13" s="9" t="s">
        <v>160</v>
      </c>
      <c r="R13" s="7" t="s">
        <v>95</v>
      </c>
      <c r="S13" s="7">
        <v>25</v>
      </c>
    </row>
    <row r="14" ht="31" customHeight="1" spans="1:19">
      <c r="A14" s="10">
        <v>12</v>
      </c>
      <c r="B14" s="16" t="s">
        <v>161</v>
      </c>
      <c r="C14" s="7" t="s">
        <v>95</v>
      </c>
      <c r="D14" s="19">
        <v>28</v>
      </c>
      <c r="E14" s="16" t="s">
        <v>162</v>
      </c>
      <c r="F14" s="7" t="s">
        <v>95</v>
      </c>
      <c r="G14" s="19">
        <v>25</v>
      </c>
      <c r="H14" s="16" t="s">
        <v>163</v>
      </c>
      <c r="I14" s="7" t="s">
        <v>95</v>
      </c>
      <c r="J14" s="20">
        <v>30</v>
      </c>
      <c r="K14" s="9" t="s">
        <v>164</v>
      </c>
      <c r="L14" s="7" t="s">
        <v>95</v>
      </c>
      <c r="M14" s="7">
        <v>33</v>
      </c>
      <c r="N14" s="9" t="s">
        <v>165</v>
      </c>
      <c r="O14" s="7" t="s">
        <v>95</v>
      </c>
      <c r="P14" s="7">
        <v>28</v>
      </c>
      <c r="Q14" s="9" t="s">
        <v>166</v>
      </c>
      <c r="R14" s="7" t="s">
        <v>95</v>
      </c>
      <c r="S14" s="7">
        <v>20</v>
      </c>
    </row>
    <row r="15" ht="31" customHeight="1" spans="1:19">
      <c r="A15" s="10">
        <v>13</v>
      </c>
      <c r="B15" s="16" t="s">
        <v>167</v>
      </c>
      <c r="C15" s="7" t="s">
        <v>95</v>
      </c>
      <c r="D15" s="19">
        <v>18</v>
      </c>
      <c r="E15" s="16" t="s">
        <v>168</v>
      </c>
      <c r="F15" s="7" t="s">
        <v>95</v>
      </c>
      <c r="G15" s="19">
        <v>25</v>
      </c>
      <c r="H15" s="16" t="s">
        <v>169</v>
      </c>
      <c r="I15" s="7" t="s">
        <v>95</v>
      </c>
      <c r="J15" s="21">
        <v>25</v>
      </c>
      <c r="K15" s="9" t="s">
        <v>170</v>
      </c>
      <c r="L15" s="7" t="s">
        <v>95</v>
      </c>
      <c r="M15" s="21">
        <v>28</v>
      </c>
      <c r="N15" s="9" t="s">
        <v>171</v>
      </c>
      <c r="O15" s="7" t="s">
        <v>95</v>
      </c>
      <c r="P15" s="7">
        <v>28</v>
      </c>
      <c r="Q15" s="9" t="s">
        <v>172</v>
      </c>
      <c r="R15" s="7" t="s">
        <v>95</v>
      </c>
      <c r="S15" s="7">
        <v>25</v>
      </c>
    </row>
    <row r="16" ht="31" customHeight="1" spans="1:19">
      <c r="A16" s="10">
        <v>14</v>
      </c>
      <c r="B16" s="16" t="s">
        <v>173</v>
      </c>
      <c r="C16" s="7" t="s">
        <v>95</v>
      </c>
      <c r="D16" s="19">
        <v>18</v>
      </c>
      <c r="E16" s="16" t="s">
        <v>174</v>
      </c>
      <c r="F16" s="7" t="s">
        <v>95</v>
      </c>
      <c r="G16" s="19">
        <v>30</v>
      </c>
      <c r="H16" s="16" t="s">
        <v>175</v>
      </c>
      <c r="I16" s="7" t="s">
        <v>95</v>
      </c>
      <c r="J16" s="21">
        <v>25</v>
      </c>
      <c r="K16" s="9" t="s">
        <v>176</v>
      </c>
      <c r="L16" s="7" t="s">
        <v>95</v>
      </c>
      <c r="M16" s="21">
        <v>28</v>
      </c>
      <c r="N16" s="9" t="s">
        <v>177</v>
      </c>
      <c r="O16" s="7" t="s">
        <v>95</v>
      </c>
      <c r="P16" s="7">
        <v>28</v>
      </c>
      <c r="Q16" s="9" t="s">
        <v>178</v>
      </c>
      <c r="R16" s="7" t="s">
        <v>95</v>
      </c>
      <c r="S16" s="7">
        <v>20</v>
      </c>
    </row>
    <row r="17" ht="31" customHeight="1" spans="1:19">
      <c r="A17" s="10">
        <v>15</v>
      </c>
      <c r="B17" s="16" t="s">
        <v>179</v>
      </c>
      <c r="C17" s="7" t="s">
        <v>95</v>
      </c>
      <c r="D17" s="19">
        <v>18</v>
      </c>
      <c r="E17" s="16" t="s">
        <v>180</v>
      </c>
      <c r="F17" s="7" t="s">
        <v>95</v>
      </c>
      <c r="G17" s="19">
        <v>18</v>
      </c>
      <c r="H17" s="16" t="s">
        <v>181</v>
      </c>
      <c r="I17" s="7" t="s">
        <v>95</v>
      </c>
      <c r="J17" s="21">
        <v>25</v>
      </c>
      <c r="K17" s="9" t="s">
        <v>182</v>
      </c>
      <c r="L17" s="7" t="s">
        <v>95</v>
      </c>
      <c r="M17" s="21">
        <v>28</v>
      </c>
      <c r="N17" s="9" t="s">
        <v>183</v>
      </c>
      <c r="O17" s="7" t="s">
        <v>95</v>
      </c>
      <c r="P17" s="7">
        <v>33</v>
      </c>
      <c r="Q17" s="9" t="s">
        <v>184</v>
      </c>
      <c r="R17" s="7" t="s">
        <v>95</v>
      </c>
      <c r="S17" s="7">
        <v>25</v>
      </c>
    </row>
    <row r="18" ht="31" customHeight="1" spans="1:19">
      <c r="A18" s="10">
        <v>16</v>
      </c>
      <c r="B18" s="16" t="s">
        <v>185</v>
      </c>
      <c r="C18" s="7" t="s">
        <v>95</v>
      </c>
      <c r="D18" s="19">
        <v>18</v>
      </c>
      <c r="E18" s="16" t="s">
        <v>186</v>
      </c>
      <c r="F18" s="7" t="s">
        <v>95</v>
      </c>
      <c r="G18" s="19">
        <v>30</v>
      </c>
      <c r="H18" s="16" t="s">
        <v>187</v>
      </c>
      <c r="I18" s="7" t="s">
        <v>95</v>
      </c>
      <c r="J18" s="21">
        <v>30</v>
      </c>
      <c r="K18" s="9" t="s">
        <v>188</v>
      </c>
      <c r="L18" s="7" t="s">
        <v>95</v>
      </c>
      <c r="M18" s="21">
        <v>33</v>
      </c>
      <c r="N18" s="9" t="s">
        <v>189</v>
      </c>
      <c r="O18" s="7" t="s">
        <v>95</v>
      </c>
      <c r="P18" s="7">
        <v>15</v>
      </c>
      <c r="Q18" s="9" t="s">
        <v>190</v>
      </c>
      <c r="R18" s="7" t="s">
        <v>95</v>
      </c>
      <c r="S18" s="7">
        <v>20</v>
      </c>
    </row>
    <row r="19" ht="31" customHeight="1" spans="1:19">
      <c r="A19" s="10">
        <v>17</v>
      </c>
      <c r="B19" s="16" t="s">
        <v>191</v>
      </c>
      <c r="C19" s="7" t="s">
        <v>95</v>
      </c>
      <c r="D19" s="19">
        <v>18</v>
      </c>
      <c r="E19" s="16" t="s">
        <v>192</v>
      </c>
      <c r="F19" s="7" t="s">
        <v>95</v>
      </c>
      <c r="G19" s="19">
        <v>25</v>
      </c>
      <c r="H19" s="16" t="s">
        <v>193</v>
      </c>
      <c r="I19" s="7" t="s">
        <v>95</v>
      </c>
      <c r="J19" s="21">
        <v>30</v>
      </c>
      <c r="K19" s="9" t="s">
        <v>194</v>
      </c>
      <c r="L19" s="7" t="s">
        <v>95</v>
      </c>
      <c r="M19" s="21">
        <v>33</v>
      </c>
      <c r="N19" s="9" t="s">
        <v>195</v>
      </c>
      <c r="O19" s="7" t="s">
        <v>95</v>
      </c>
      <c r="P19" s="7">
        <v>15</v>
      </c>
      <c r="Q19" s="9" t="s">
        <v>196</v>
      </c>
      <c r="R19" s="7" t="s">
        <v>95</v>
      </c>
      <c r="S19" s="7">
        <v>25</v>
      </c>
    </row>
    <row r="20" ht="31" customHeight="1" spans="1:19">
      <c r="A20" s="10">
        <v>18</v>
      </c>
      <c r="B20" s="16" t="s">
        <v>197</v>
      </c>
      <c r="C20" s="7" t="s">
        <v>95</v>
      </c>
      <c r="D20" s="19">
        <v>15</v>
      </c>
      <c r="E20" s="16" t="s">
        <v>198</v>
      </c>
      <c r="F20" s="7" t="s">
        <v>95</v>
      </c>
      <c r="G20" s="19">
        <v>25</v>
      </c>
      <c r="H20" s="16" t="s">
        <v>199</v>
      </c>
      <c r="I20" s="7" t="s">
        <v>95</v>
      </c>
      <c r="J20" s="21">
        <v>25</v>
      </c>
      <c r="K20" s="9" t="s">
        <v>200</v>
      </c>
      <c r="L20" s="7" t="s">
        <v>95</v>
      </c>
      <c r="M20" s="21">
        <v>20</v>
      </c>
      <c r="N20" s="9" t="s">
        <v>201</v>
      </c>
      <c r="O20" s="7" t="s">
        <v>95</v>
      </c>
      <c r="P20" s="7">
        <v>15</v>
      </c>
      <c r="Q20" s="9" t="s">
        <v>202</v>
      </c>
      <c r="R20" s="7" t="s">
        <v>95</v>
      </c>
      <c r="S20" s="7">
        <v>20</v>
      </c>
    </row>
    <row r="21" ht="31" customHeight="1" spans="1:19">
      <c r="A21" s="10">
        <v>19</v>
      </c>
      <c r="B21" s="16" t="s">
        <v>203</v>
      </c>
      <c r="C21" s="7" t="s">
        <v>95</v>
      </c>
      <c r="D21" s="19">
        <v>15</v>
      </c>
      <c r="E21" s="16" t="s">
        <v>204</v>
      </c>
      <c r="F21" s="7" t="s">
        <v>95</v>
      </c>
      <c r="G21" s="19">
        <v>25</v>
      </c>
      <c r="H21" s="16" t="s">
        <v>205</v>
      </c>
      <c r="I21" s="7" t="s">
        <v>95</v>
      </c>
      <c r="J21" s="21">
        <v>20</v>
      </c>
      <c r="K21" s="9" t="s">
        <v>206</v>
      </c>
      <c r="L21" s="7" t="s">
        <v>95</v>
      </c>
      <c r="M21" s="21">
        <v>25</v>
      </c>
      <c r="N21" s="9" t="s">
        <v>207</v>
      </c>
      <c r="O21" s="7" t="s">
        <v>95</v>
      </c>
      <c r="P21" s="7">
        <v>15</v>
      </c>
      <c r="Q21" s="9" t="s">
        <v>208</v>
      </c>
      <c r="R21" s="7" t="s">
        <v>95</v>
      </c>
      <c r="S21" s="7">
        <v>25</v>
      </c>
    </row>
    <row r="22" ht="31" customHeight="1" spans="1:19">
      <c r="A22" s="10">
        <v>20</v>
      </c>
      <c r="B22" s="16" t="s">
        <v>209</v>
      </c>
      <c r="C22" s="7" t="s">
        <v>95</v>
      </c>
      <c r="D22" s="19">
        <v>15</v>
      </c>
      <c r="E22" s="16" t="s">
        <v>210</v>
      </c>
      <c r="F22" s="7" t="s">
        <v>95</v>
      </c>
      <c r="G22" s="19">
        <v>30</v>
      </c>
      <c r="H22" s="16" t="s">
        <v>211</v>
      </c>
      <c r="I22" s="7" t="s">
        <v>95</v>
      </c>
      <c r="J22" s="21">
        <v>20</v>
      </c>
      <c r="K22" s="9" t="s">
        <v>212</v>
      </c>
      <c r="L22" s="7" t="s">
        <v>95</v>
      </c>
      <c r="M22" s="21">
        <v>20</v>
      </c>
      <c r="N22" s="9" t="s">
        <v>213</v>
      </c>
      <c r="O22" s="7" t="s">
        <v>95</v>
      </c>
      <c r="P22" s="7">
        <v>15</v>
      </c>
      <c r="Q22" s="4"/>
      <c r="R22" s="4"/>
      <c r="S22" s="7"/>
    </row>
    <row r="23" ht="24" customHeight="1" spans="1:19">
      <c r="A23" s="4"/>
      <c r="B23" s="4" t="s">
        <v>214</v>
      </c>
      <c r="C23" s="7" t="s">
        <v>95</v>
      </c>
      <c r="D23" s="19">
        <f>SUM(D3:D22)</f>
        <v>483</v>
      </c>
      <c r="E23" s="9"/>
      <c r="F23" s="4"/>
      <c r="G23" s="19">
        <f>SUM(G3:G22)</f>
        <v>519</v>
      </c>
      <c r="H23" s="4"/>
      <c r="I23" s="4"/>
      <c r="J23" s="19">
        <f>SUM(J3:J22)</f>
        <v>494</v>
      </c>
      <c r="K23" s="4"/>
      <c r="L23" s="4"/>
      <c r="M23" s="19">
        <f>SUM(M3:M22)</f>
        <v>480</v>
      </c>
      <c r="N23" s="4"/>
      <c r="O23" s="4"/>
      <c r="P23" s="19">
        <f>SUM(P3:P22)</f>
        <v>463</v>
      </c>
      <c r="Q23" s="4"/>
      <c r="R23" s="4"/>
      <c r="S23" s="19">
        <f>SUM(S3:S22)</f>
        <v>420</v>
      </c>
    </row>
    <row r="24" ht="33" customHeight="1" spans="1:19">
      <c r="A24" s="4"/>
      <c r="B24" s="4" t="s">
        <v>88</v>
      </c>
      <c r="C24" s="4"/>
      <c r="D24" s="19">
        <f>D23+G23+J23+M23+P23+S23</f>
        <v>2859</v>
      </c>
      <c r="E24" s="19"/>
      <c r="F24" s="4"/>
      <c r="G24" s="1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</sheetData>
  <mergeCells count="1">
    <mergeCell ref="A1:S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4" workbookViewId="0">
      <selection activeCell="K13" sqref="K13"/>
    </sheetView>
  </sheetViews>
  <sheetFormatPr defaultColWidth="9" defaultRowHeight="14.25" outlineLevelCol="4"/>
  <cols>
    <col min="1" max="1" width="7.5" style="1" customWidth="1"/>
    <col min="2" max="2" width="19" customWidth="1"/>
    <col min="4" max="4" width="21.25" customWidth="1"/>
  </cols>
  <sheetData>
    <row r="1" ht="57" customHeight="1" spans="1:5">
      <c r="A1" s="2" t="s">
        <v>215</v>
      </c>
      <c r="B1" s="2"/>
      <c r="C1" s="2"/>
      <c r="D1" s="2"/>
      <c r="E1" s="2"/>
    </row>
    <row r="2" ht="31" customHeight="1" spans="1:5">
      <c r="A2" s="3" t="s">
        <v>1</v>
      </c>
      <c r="B2" s="3" t="s">
        <v>44</v>
      </c>
      <c r="C2" s="3" t="s">
        <v>79</v>
      </c>
      <c r="D2" s="3" t="s">
        <v>80</v>
      </c>
      <c r="E2" s="4" t="s">
        <v>6</v>
      </c>
    </row>
    <row r="3" ht="36" customHeight="1" spans="1:5">
      <c r="A3" s="5">
        <v>1</v>
      </c>
      <c r="B3" s="6" t="s">
        <v>131</v>
      </c>
      <c r="C3" s="7" t="s">
        <v>95</v>
      </c>
      <c r="D3" s="8">
        <v>33</v>
      </c>
      <c r="E3" s="9"/>
    </row>
    <row r="4" ht="36" customHeight="1" spans="1:5">
      <c r="A4" s="5">
        <v>2</v>
      </c>
      <c r="B4" s="6" t="s">
        <v>137</v>
      </c>
      <c r="C4" s="7" t="s">
        <v>95</v>
      </c>
      <c r="D4" s="10">
        <v>28</v>
      </c>
      <c r="E4" s="9"/>
    </row>
    <row r="5" ht="36" customHeight="1" spans="1:5">
      <c r="A5" s="5">
        <v>3</v>
      </c>
      <c r="B5" s="6" t="s">
        <v>143</v>
      </c>
      <c r="C5" s="7" t="s">
        <v>95</v>
      </c>
      <c r="D5" s="8">
        <v>33</v>
      </c>
      <c r="E5" s="9"/>
    </row>
    <row r="6" ht="36" customHeight="1" spans="1:5">
      <c r="A6" s="5">
        <v>4</v>
      </c>
      <c r="B6" s="6" t="s">
        <v>149</v>
      </c>
      <c r="C6" s="7" t="s">
        <v>95</v>
      </c>
      <c r="D6" s="8">
        <v>28</v>
      </c>
      <c r="E6" s="9"/>
    </row>
    <row r="7" ht="36" customHeight="1" spans="1:5">
      <c r="A7" s="5">
        <v>5</v>
      </c>
      <c r="B7" s="6" t="s">
        <v>155</v>
      </c>
      <c r="C7" s="7" t="s">
        <v>95</v>
      </c>
      <c r="D7" s="8">
        <v>33</v>
      </c>
      <c r="E7" s="9"/>
    </row>
    <row r="8" ht="36" customHeight="1" spans="1:5">
      <c r="A8" s="5">
        <v>6</v>
      </c>
      <c r="B8" s="11" t="s">
        <v>161</v>
      </c>
      <c r="C8" s="11" t="s">
        <v>95</v>
      </c>
      <c r="D8" s="11">
        <v>28</v>
      </c>
      <c r="E8" s="4"/>
    </row>
    <row r="9" ht="36" customHeight="1" spans="1:5">
      <c r="A9" s="5">
        <v>7</v>
      </c>
      <c r="B9" s="12" t="s">
        <v>88</v>
      </c>
      <c r="C9" s="12"/>
      <c r="D9" s="11">
        <f>SUM(D3:D8)</f>
        <v>183</v>
      </c>
      <c r="E9" s="4"/>
    </row>
    <row r="10" spans="1:4">
      <c r="A10" s="13"/>
      <c r="B10" s="14"/>
      <c r="C10" s="14"/>
      <c r="D10" s="14"/>
    </row>
    <row r="11" ht="37" customHeight="1" spans="1:5">
      <c r="A11" s="2" t="s">
        <v>216</v>
      </c>
      <c r="B11" s="2"/>
      <c r="C11" s="2"/>
      <c r="D11" s="2"/>
      <c r="E11" s="2"/>
    </row>
    <row r="12" s="1" customFormat="1" ht="27" customHeight="1" spans="1:5">
      <c r="A12" s="3" t="s">
        <v>1</v>
      </c>
      <c r="B12" s="3" t="s">
        <v>44</v>
      </c>
      <c r="C12" s="3" t="s">
        <v>79</v>
      </c>
      <c r="D12" s="3" t="s">
        <v>80</v>
      </c>
      <c r="E12" s="15" t="s">
        <v>6</v>
      </c>
    </row>
    <row r="13" ht="27" customHeight="1" spans="1:5">
      <c r="A13" s="5">
        <v>1</v>
      </c>
      <c r="B13" s="12" t="s">
        <v>94</v>
      </c>
      <c r="C13" s="12" t="s">
        <v>95</v>
      </c>
      <c r="D13" s="12">
        <v>28.9</v>
      </c>
      <c r="E13" s="4"/>
    </row>
    <row r="14" ht="27" customHeight="1" spans="1:5">
      <c r="A14" s="5">
        <v>2</v>
      </c>
      <c r="B14" s="12" t="s">
        <v>101</v>
      </c>
      <c r="C14" s="12" t="s">
        <v>95</v>
      </c>
      <c r="D14" s="12">
        <v>30</v>
      </c>
      <c r="E14" s="4"/>
    </row>
    <row r="15" ht="27" customHeight="1" spans="1:5">
      <c r="A15" s="5">
        <v>3</v>
      </c>
      <c r="B15" s="12" t="s">
        <v>107</v>
      </c>
      <c r="C15" s="12" t="s">
        <v>95</v>
      </c>
      <c r="D15" s="12">
        <v>21.5</v>
      </c>
      <c r="E15" s="4"/>
    </row>
    <row r="16" ht="27" customHeight="1" spans="1:5">
      <c r="A16" s="5">
        <v>4</v>
      </c>
      <c r="B16" s="12" t="s">
        <v>113</v>
      </c>
      <c r="C16" s="12" t="s">
        <v>95</v>
      </c>
      <c r="D16" s="12">
        <v>15</v>
      </c>
      <c r="E16" s="4"/>
    </row>
    <row r="17" ht="27" customHeight="1" spans="1:5">
      <c r="A17" s="5">
        <v>5</v>
      </c>
      <c r="B17" s="12" t="s">
        <v>119</v>
      </c>
      <c r="C17" s="12" t="s">
        <v>95</v>
      </c>
      <c r="D17" s="12">
        <v>30</v>
      </c>
      <c r="E17" s="4"/>
    </row>
    <row r="18" ht="27" customHeight="1" spans="1:5">
      <c r="A18" s="5">
        <v>6</v>
      </c>
      <c r="B18" s="12" t="s">
        <v>125</v>
      </c>
      <c r="C18" s="12" t="s">
        <v>95</v>
      </c>
      <c r="D18" s="12">
        <v>25</v>
      </c>
      <c r="E18" s="4"/>
    </row>
    <row r="19" ht="27" customHeight="1" spans="1:5">
      <c r="A19" s="5">
        <v>7</v>
      </c>
      <c r="B19" s="12" t="s">
        <v>131</v>
      </c>
      <c r="C19" s="12" t="s">
        <v>95</v>
      </c>
      <c r="D19" s="12">
        <v>15</v>
      </c>
      <c r="E19" s="4"/>
    </row>
    <row r="20" ht="27" customHeight="1" spans="1:5">
      <c r="A20" s="5">
        <v>8</v>
      </c>
      <c r="B20" s="12" t="s">
        <v>137</v>
      </c>
      <c r="C20" s="12" t="s">
        <v>95</v>
      </c>
      <c r="D20" s="12">
        <v>15</v>
      </c>
      <c r="E20" s="4"/>
    </row>
    <row r="21" ht="27" customHeight="1" spans="1:5">
      <c r="A21" s="5">
        <v>9</v>
      </c>
      <c r="B21" s="12" t="s">
        <v>143</v>
      </c>
      <c r="C21" s="12" t="s">
        <v>95</v>
      </c>
      <c r="D21" s="12">
        <v>15</v>
      </c>
      <c r="E21" s="4"/>
    </row>
    <row r="22" ht="27" customHeight="1" spans="1:5">
      <c r="A22" s="5">
        <v>10</v>
      </c>
      <c r="B22" s="12" t="s">
        <v>149</v>
      </c>
      <c r="C22" s="12" t="s">
        <v>95</v>
      </c>
      <c r="D22" s="12">
        <v>23</v>
      </c>
      <c r="E22" s="4"/>
    </row>
    <row r="23" ht="27" customHeight="1" spans="1:5">
      <c r="A23" s="5">
        <v>11</v>
      </c>
      <c r="B23" s="12" t="s">
        <v>155</v>
      </c>
      <c r="C23" s="12" t="s">
        <v>95</v>
      </c>
      <c r="D23" s="12">
        <v>24.5</v>
      </c>
      <c r="E23" s="4"/>
    </row>
    <row r="24" ht="27" customHeight="1" spans="1:5">
      <c r="A24" s="5">
        <v>12</v>
      </c>
      <c r="B24" s="12" t="s">
        <v>161</v>
      </c>
      <c r="C24" s="12" t="s">
        <v>95</v>
      </c>
      <c r="D24" s="12">
        <v>22.3</v>
      </c>
      <c r="E24" s="4"/>
    </row>
    <row r="25" ht="27" customHeight="1" spans="1:5">
      <c r="A25" s="5">
        <v>13</v>
      </c>
      <c r="B25" s="12" t="s">
        <v>167</v>
      </c>
      <c r="C25" s="12" t="s">
        <v>95</v>
      </c>
      <c r="D25" s="12">
        <v>22</v>
      </c>
      <c r="E25" s="4"/>
    </row>
    <row r="26" spans="1:5">
      <c r="A26" s="5">
        <v>14</v>
      </c>
      <c r="B26" s="12" t="s">
        <v>173</v>
      </c>
      <c r="C26" s="12" t="s">
        <v>95</v>
      </c>
      <c r="D26" s="12">
        <v>22.4</v>
      </c>
      <c r="E26" s="4"/>
    </row>
    <row r="27" spans="1:5">
      <c r="A27" s="5">
        <v>15</v>
      </c>
      <c r="B27" s="12" t="s">
        <v>179</v>
      </c>
      <c r="C27" s="12" t="s">
        <v>95</v>
      </c>
      <c r="D27" s="12">
        <v>23</v>
      </c>
      <c r="E27" s="4"/>
    </row>
    <row r="28" spans="1:5">
      <c r="A28" s="5">
        <v>16</v>
      </c>
      <c r="B28" s="12" t="s">
        <v>185</v>
      </c>
      <c r="C28" s="12" t="s">
        <v>95</v>
      </c>
      <c r="D28" s="12">
        <v>23.8</v>
      </c>
      <c r="E28" s="4"/>
    </row>
    <row r="29" spans="1:5">
      <c r="A29" s="5">
        <v>17</v>
      </c>
      <c r="B29" s="12" t="s">
        <v>191</v>
      </c>
      <c r="C29" s="12" t="s">
        <v>95</v>
      </c>
      <c r="D29" s="12">
        <v>23.8</v>
      </c>
      <c r="E29" s="4"/>
    </row>
    <row r="30" spans="1:5">
      <c r="A30" s="5">
        <v>18</v>
      </c>
      <c r="B30" s="12" t="s">
        <v>197</v>
      </c>
      <c r="C30" s="12" t="s">
        <v>95</v>
      </c>
      <c r="D30" s="12">
        <v>30</v>
      </c>
      <c r="E30" s="4"/>
    </row>
    <row r="31" spans="1:5">
      <c r="A31" s="5">
        <v>19</v>
      </c>
      <c r="B31" s="12" t="s">
        <v>203</v>
      </c>
      <c r="C31" s="12" t="s">
        <v>95</v>
      </c>
      <c r="D31" s="12">
        <v>25</v>
      </c>
      <c r="E31" s="4"/>
    </row>
    <row r="32" spans="1:5">
      <c r="A32" s="5">
        <v>20</v>
      </c>
      <c r="B32" s="12" t="s">
        <v>209</v>
      </c>
      <c r="C32" s="12" t="s">
        <v>95</v>
      </c>
      <c r="D32" s="12">
        <v>25</v>
      </c>
      <c r="E32" s="4"/>
    </row>
    <row r="33" spans="1:5">
      <c r="A33" s="5">
        <v>21</v>
      </c>
      <c r="B33" s="12" t="s">
        <v>96</v>
      </c>
      <c r="C33" s="12" t="s">
        <v>95</v>
      </c>
      <c r="D33" s="12">
        <v>25</v>
      </c>
      <c r="E33" s="4"/>
    </row>
    <row r="34" spans="1:5">
      <c r="A34" s="5">
        <v>22</v>
      </c>
      <c r="B34" s="12" t="s">
        <v>102</v>
      </c>
      <c r="C34" s="12" t="s">
        <v>95</v>
      </c>
      <c r="D34" s="12">
        <v>30</v>
      </c>
      <c r="E34" s="4"/>
    </row>
    <row r="35" spans="1:5">
      <c r="A35" s="5">
        <v>23</v>
      </c>
      <c r="B35" s="12" t="s">
        <v>108</v>
      </c>
      <c r="C35" s="12" t="s">
        <v>95</v>
      </c>
      <c r="D35" s="12">
        <v>30</v>
      </c>
      <c r="E35" s="4"/>
    </row>
    <row r="36" spans="1:5">
      <c r="A36" s="5">
        <v>24</v>
      </c>
      <c r="B36" s="12" t="s">
        <v>114</v>
      </c>
      <c r="C36" s="12" t="s">
        <v>95</v>
      </c>
      <c r="D36" s="12">
        <v>25</v>
      </c>
      <c r="E36" s="4"/>
    </row>
    <row r="37" spans="1:5">
      <c r="A37" s="5">
        <v>25</v>
      </c>
      <c r="B37" s="4"/>
      <c r="C37" s="12" t="s">
        <v>95</v>
      </c>
      <c r="D37" s="12">
        <f>SUM(D13:D36)</f>
        <v>570.2</v>
      </c>
      <c r="E37" s="4"/>
    </row>
  </sheetData>
  <mergeCells count="2">
    <mergeCell ref="A1:E1"/>
    <mergeCell ref="A11:E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2资料存档目录</vt:lpstr>
      <vt:lpstr>3工程结算汇总表</vt:lpstr>
      <vt:lpstr>4结算明细汇总表</vt:lpstr>
      <vt:lpstr>合同内工程量</vt:lpstr>
      <vt:lpstr>其他项目扣款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不要总是（圈a）我</cp:lastModifiedBy>
  <dcterms:created xsi:type="dcterms:W3CDTF">2013-11-22T07:50:00Z</dcterms:created>
  <cp:lastPrinted>2019-10-18T09:13:00Z</cp:lastPrinted>
  <dcterms:modified xsi:type="dcterms:W3CDTF">2023-12-28T03:30:19Z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4EA3C307227743AA807097C2548033F0</vt:lpwstr>
  </property>
</Properties>
</file>