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4结算价明细汇总表" sheetId="10" r:id="rId1"/>
  </sheets>
  <definedNames>
    <definedName name="_xlnm._FilterDatabase" localSheetId="0" hidden="1">'4结算价明细汇总表'!$A$2:$I$27</definedName>
    <definedName name="_xlnm.Print_Area" localSheetId="0">'4结算价明细汇总表'!$A$1:$I$26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<sst xmlns="http://schemas.openxmlformats.org/spreadsheetml/2006/main" count="75" uniqueCount="51">
  <si>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伊河湾房屋零星维修工程2023年12月工程明细汇总表</t>
  </si>
  <si>
    <t>序号</t>
  </si>
  <si>
    <t>项目名称</t>
  </si>
  <si>
    <t>内容、部位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</si>
  <si>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</si>
  <si>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</si>
  <si>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</si>
  <si>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</si>
  <si>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</si>
  <si>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</si>
  <si>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</si>
  <si>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伊河湾零星工程任务派发单和验收确认单（编号：005  ）</t>
  </si>
  <si>
    <t>伊河湾项目北侧新出入口位置绿化带及人行道拆除并硬化，配合村民改原有车棚、大门、电线、扫路、安装围挡等</t>
  </si>
  <si>
    <t>3月31日打扫村口路面，4月9日移村口电线、5月28日配合售楼部开业、6月1日-2日清扫北侧村口道路</t>
  </si>
  <si>
    <t>个</t>
  </si>
  <si>
    <t>地产承担</t>
  </si>
  <si>
    <t>普工按工程监理确认工程量计入</t>
  </si>
  <si>
    <t>4月9日北侧门口路面绿化带拔苗，挖树、垃圾外运、路面硬化，200mm厚C25混凝土路面5米*6米+补200mm厚直径1米井口9个。小挖机1个台班，普通2个，技工4个。</t>
  </si>
  <si>
    <t>技工按工程监理确认工程量计入</t>
  </si>
  <si>
    <t>台班</t>
  </si>
  <si>
    <t>小挖机1个台班</t>
  </si>
  <si>
    <t>m2</t>
  </si>
  <si>
    <t>移村口车棚4月17日</t>
  </si>
  <si>
    <t>移村口车棚4月18日</t>
  </si>
  <si>
    <t>4月24日拆除示范区北侧临时围挡</t>
  </si>
  <si>
    <t>m</t>
  </si>
  <si>
    <t>按合同价格计入</t>
  </si>
  <si>
    <t>5月13日北侧村口道路门口安装围挡</t>
  </si>
  <si>
    <t>因开口宽度小，拆除往南侧移2m</t>
  </si>
  <si>
    <t>5月19日拆除示范区北侧临时围挡</t>
  </si>
  <si>
    <t>4月19日至5月19日看示范区出入口及村民出入口大门，清扫道路，指挥车辆等</t>
  </si>
  <si>
    <t>5月21日修北侧村口大门</t>
  </si>
  <si>
    <t>5月31日制作北侧村口大门</t>
  </si>
  <si>
    <t>5月23日北侧门口安装围挡</t>
  </si>
  <si>
    <t>不含材料费</t>
  </si>
  <si>
    <t>5月28日配合售楼部开业租发电机1天，</t>
  </si>
  <si>
    <t>天</t>
  </si>
  <si>
    <t>5月28日配合售楼部开业加油25升</t>
  </si>
  <si>
    <t>升</t>
  </si>
  <si>
    <t>按实际发生价格计入</t>
  </si>
  <si>
    <t>修机器一个工，送油4个人</t>
  </si>
  <si>
    <t>伊河湾零星工程任务派发单和验收确认单（编号：006  ）</t>
  </si>
  <si>
    <t>按铁路部要求，堆土场压土工布，安排工人将堆土覆盖土工布用石块等材料压住</t>
  </si>
  <si>
    <t>普工</t>
  </si>
  <si>
    <t>2023年12月份地产承担合计（元）</t>
  </si>
  <si>
    <t>经协商地产承担费用合计（元）</t>
  </si>
  <si>
    <t>2023年12月份合计（元）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</si>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</sst>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2" fillId="34" borderId="21" applyNumberFormat="0" applyAlignment="0" applyProtection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34" borderId="21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4" borderId="20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4" fillId="44" borderId="22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5" fillId="0" borderId="0"/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4" fillId="44" borderId="2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5" fillId="42" borderId="20" applyNumberFormat="0" applyAlignment="0" applyProtection="0">
      <alignment vertical="center"/>
    </xf>
    <xf numFmtId="0" fontId="45" fillId="42" borderId="20" applyNumberFormat="0" applyAlignment="0" applyProtection="0">
      <alignment vertical="center"/>
    </xf>
    <xf numFmtId="0" fontId="0" fillId="54" borderId="28" applyNumberFormat="0" applyFont="0" applyAlignment="0" applyProtection="0">
      <alignment vertical="center"/>
    </xf>
    <xf numFmtId="0" fontId="0" fillId="54" borderId="28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2" fillId="0" borderId="0" xfId="88" applyFont="1" applyFill="1" applyBorder="1" applyAlignment="1">
      <alignment horizontal="center" vertical="center" wrapText="1"/>
    </xf>
    <xf numFmtId="0" fontId="3" fillId="0" borderId="2" xfId="112" applyFont="1" applyFill="1" applyBorder="1" applyAlignment="1">
      <alignment horizontal="center" vertical="center" wrapText="1"/>
    </xf>
    <xf numFmtId="0" fontId="3" fillId="0" borderId="3" xfId="112" applyFont="1" applyFill="1" applyBorder="1" applyAlignment="1">
      <alignment horizontal="center" vertical="center" wrapText="1"/>
    </xf>
    <xf numFmtId="0" fontId="4" fillId="0" borderId="4" xfId="11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112" applyFont="1" applyFill="1" applyBorder="1" applyAlignment="1">
      <alignment horizontal="center" vertical="center" wrapText="1"/>
    </xf>
    <xf numFmtId="2" fontId="1" fillId="0" borderId="3" xfId="88" applyNumberFormat="1" applyFont="1" applyFill="1" applyBorder="1" applyAlignment="1">
      <alignment horizontal="center" vertical="center" wrapText="1"/>
    </xf>
    <xf numFmtId="0" fontId="4" fillId="0" borderId="5" xfId="112" applyFont="1" applyFill="1" applyBorder="1" applyAlignment="1">
      <alignment horizontal="center" vertical="center" wrapText="1"/>
    </xf>
    <xf numFmtId="2" fontId="1" fillId="0" borderId="6" xfId="88" applyNumberFormat="1" applyFont="1" applyFill="1" applyBorder="1" applyAlignment="1">
      <alignment horizontal="center" vertical="center" wrapText="1"/>
    </xf>
    <xf numFmtId="2" fontId="1" fillId="0" borderId="7" xfId="88" applyNumberFormat="1" applyFont="1" applyFill="1" applyBorder="1" applyAlignment="1">
      <alignment horizontal="center" vertical="center" wrapText="1"/>
    </xf>
    <xf numFmtId="2" fontId="1" fillId="0" borderId="8" xfId="88" applyNumberFormat="1" applyFont="1" applyFill="1" applyBorder="1" applyAlignment="1">
      <alignment horizontal="center" vertical="center" wrapText="1"/>
    </xf>
    <xf numFmtId="0" fontId="4" fillId="0" borderId="9" xfId="11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112" applyFont="1" applyFill="1" applyBorder="1" applyAlignment="1">
      <alignment horizontal="center" vertical="center" wrapText="1"/>
    </xf>
    <xf numFmtId="0" fontId="3" fillId="0" borderId="10" xfId="88" applyFont="1" applyFill="1" applyBorder="1" applyAlignment="1">
      <alignment horizontal="center" vertical="center" wrapText="1"/>
    </xf>
    <xf numFmtId="0" fontId="1" fillId="0" borderId="3" xfId="88" applyFont="1" applyFill="1" applyBorder="1" applyAlignment="1">
      <alignment horizontal="center" vertical="center" wrapText="1"/>
    </xf>
    <xf numFmtId="176" fontId="0" fillId="0" borderId="3" xfId="88" applyNumberFormat="1" applyFill="1" applyBorder="1" applyAlignment="1">
      <alignment horizontal="center" vertical="center" wrapText="1"/>
    </xf>
    <xf numFmtId="0" fontId="3" fillId="0" borderId="11" xfId="88" applyFont="1" applyFill="1" applyBorder="1" applyAlignment="1">
      <alignment horizontal="center" vertical="center" wrapText="1"/>
    </xf>
    <xf numFmtId="176" fontId="1" fillId="0" borderId="0" xfId="88" applyNumberFormat="1" applyFont="1" applyFill="1" applyAlignment="1">
      <alignment horizontal="center" vertical="center" wrapText="1"/>
    </xf>
    <xf numFmtId="176" fontId="1" fillId="0" borderId="0" xfId="88" applyNumberFormat="1" applyFont="1" applyFill="1" applyAlignment="1">
      <alignment horizontal="left" vertical="center" wrapText="1"/>
    </xf>
    <xf numFmtId="0" fontId="6" fillId="0" borderId="3" xfId="112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left" vertical="center" wrapText="1"/>
    </xf>
    <xf numFmtId="0" fontId="7" fillId="0" borderId="3" xfId="112" applyFont="1" applyFill="1" applyBorder="1" applyAlignment="1">
      <alignment vertical="center" wrapText="1"/>
    </xf>
    <xf numFmtId="0" fontId="1" fillId="0" borderId="0" xfId="88" applyFont="1" applyFill="1" applyAlignment="1">
      <alignment horizontal="left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showGridLines="0" tabSelected="1" workbookViewId="0">
      <selection activeCell="E21" sqref="E21:I21"/>
    </sheetView>
  </sheetViews>
  <sheetFormatPr defaultColWidth="9" defaultRowHeight="15.6"/>
  <cols>
    <col min="1" max="1" width="5" style="2" customWidth="1"/>
    <col min="2" max="2" width="18.25" style="2" customWidth="1"/>
    <col min="3" max="3" width="22" style="2" customWidth="1"/>
    <col min="4" max="4" width="22.875" style="3" customWidth="1"/>
    <col min="5" max="5" width="8.5" style="2" customWidth="1"/>
    <col min="6" max="6" width="9.125" style="2" customWidth="1"/>
    <col min="7" max="7" width="9.75" style="2" customWidth="1"/>
    <col min="8" max="8" width="10.25" style="2" customWidth="1"/>
    <col min="9" max="10" width="22.25" style="3" customWidth="1"/>
    <col min="11" max="11" width="9.5" style="4"/>
    <col min="12" max="16384" width="9" style="2"/>
  </cols>
  <sheetData>
    <row r="1" ht="41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6" t="s">
        <v>9</v>
      </c>
      <c r="J2" s="26" t="s">
        <v>10</v>
      </c>
    </row>
    <row r="3" ht="50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2" t="s">
        <v>14</v>
      </c>
      <c r="F3" s="12">
        <f>4+8+6+4+4</f>
        <v>26</v>
      </c>
      <c r="G3" s="12">
        <v>100</v>
      </c>
      <c r="H3" s="12">
        <f>F3*G3</f>
        <v>2600</v>
      </c>
      <c r="I3" s="27" t="s">
        <v>15</v>
      </c>
      <c r="J3" s="28" t="s">
        <v>16</v>
      </c>
    </row>
    <row r="4" ht="28" customHeight="1" spans="1:13">
      <c r="A4" s="13"/>
      <c r="B4" s="10"/>
      <c r="C4" s="11"/>
      <c r="D4" s="14" t="s">
        <v>17</v>
      </c>
      <c r="E4" s="12" t="s">
        <v>14</v>
      </c>
      <c r="F4" s="12">
        <v>4</v>
      </c>
      <c r="G4" s="12">
        <v>180</v>
      </c>
      <c r="H4" s="12">
        <f>F4*G4</f>
        <v>720</v>
      </c>
      <c r="I4" s="27"/>
      <c r="J4" s="28" t="s">
        <v>18</v>
      </c>
      <c r="M4" s="2">
        <f>25+50+25+35+35-30+65+85+50</f>
        <v>340</v>
      </c>
    </row>
    <row r="5" ht="28" customHeight="1" spans="1:10">
      <c r="A5" s="13"/>
      <c r="B5" s="10"/>
      <c r="C5" s="11"/>
      <c r="D5" s="15"/>
      <c r="E5" s="12" t="s">
        <v>19</v>
      </c>
      <c r="F5" s="12">
        <v>1</v>
      </c>
      <c r="G5" s="12">
        <v>908.07</v>
      </c>
      <c r="H5" s="12">
        <f>F5*G5</f>
        <v>908.07</v>
      </c>
      <c r="I5" s="27"/>
      <c r="J5" s="28" t="s">
        <v>20</v>
      </c>
    </row>
    <row r="6" ht="28" customHeight="1" spans="1:10">
      <c r="A6" s="13"/>
      <c r="B6" s="10"/>
      <c r="C6" s="11"/>
      <c r="D6" s="15"/>
      <c r="E6" s="12" t="s">
        <v>21</v>
      </c>
      <c r="F6" s="12">
        <f>30+3.14*0.5*0.5*9</f>
        <v>37.065</v>
      </c>
      <c r="G6" s="12">
        <v>127.13</v>
      </c>
      <c r="H6" s="12">
        <f>F6*G6</f>
        <v>4712.07345</v>
      </c>
      <c r="I6" s="27"/>
      <c r="J6" s="28"/>
    </row>
    <row r="7" ht="21" customHeight="1" spans="1:10">
      <c r="A7" s="13"/>
      <c r="B7" s="10"/>
      <c r="C7" s="11"/>
      <c r="D7" s="16"/>
      <c r="E7" s="12" t="s">
        <v>14</v>
      </c>
      <c r="F7" s="12">
        <v>2</v>
      </c>
      <c r="G7" s="12">
        <v>100</v>
      </c>
      <c r="H7" s="12">
        <f t="shared" ref="H7:H20" si="0">F7*G7</f>
        <v>200</v>
      </c>
      <c r="I7" s="27"/>
      <c r="J7" s="28" t="s">
        <v>16</v>
      </c>
    </row>
    <row r="8" ht="21" customHeight="1" spans="1:10">
      <c r="A8" s="13"/>
      <c r="B8" s="10"/>
      <c r="C8" s="11"/>
      <c r="D8" s="12" t="s">
        <v>22</v>
      </c>
      <c r="E8" s="12" t="s">
        <v>14</v>
      </c>
      <c r="F8" s="12">
        <v>3</v>
      </c>
      <c r="G8" s="12">
        <v>100</v>
      </c>
      <c r="H8" s="12">
        <f t="shared" si="0"/>
        <v>300</v>
      </c>
      <c r="I8" s="27"/>
      <c r="J8" s="28" t="s">
        <v>16</v>
      </c>
    </row>
    <row r="9" ht="21" customHeight="1" spans="1:10">
      <c r="A9" s="13"/>
      <c r="B9" s="10"/>
      <c r="C9" s="11"/>
      <c r="D9" s="12" t="s">
        <v>23</v>
      </c>
      <c r="E9" s="12" t="s">
        <v>14</v>
      </c>
      <c r="F9" s="12">
        <v>3</v>
      </c>
      <c r="G9" s="12">
        <v>100</v>
      </c>
      <c r="H9" s="12">
        <f t="shared" si="0"/>
        <v>300</v>
      </c>
      <c r="I9" s="27"/>
      <c r="J9" s="28" t="s">
        <v>16</v>
      </c>
    </row>
    <row r="10" ht="20" customHeight="1" spans="1:10">
      <c r="A10" s="13"/>
      <c r="B10" s="10"/>
      <c r="C10" s="11"/>
      <c r="D10" s="12" t="s">
        <v>24</v>
      </c>
      <c r="E10" s="12" t="s">
        <v>25</v>
      </c>
      <c r="F10" s="12">
        <v>153</v>
      </c>
      <c r="G10" s="12">
        <v>18.16</v>
      </c>
      <c r="H10" s="12">
        <f t="shared" si="0"/>
        <v>2778.48</v>
      </c>
      <c r="I10" s="27"/>
      <c r="J10" s="28" t="s">
        <v>26</v>
      </c>
    </row>
    <row r="11" ht="20" customHeight="1" spans="1:10">
      <c r="A11" s="13"/>
      <c r="B11" s="10"/>
      <c r="C11" s="11"/>
      <c r="D11" s="12" t="s">
        <v>27</v>
      </c>
      <c r="E11" s="12" t="s">
        <v>25</v>
      </c>
      <c r="F11" s="12">
        <v>19</v>
      </c>
      <c r="G11" s="12">
        <v>36.32</v>
      </c>
      <c r="H11" s="12">
        <f t="shared" si="0"/>
        <v>690.08</v>
      </c>
      <c r="I11" s="27"/>
      <c r="J11" s="28" t="s">
        <v>28</v>
      </c>
    </row>
    <row r="12" ht="27" customHeight="1" spans="1:10">
      <c r="A12" s="13"/>
      <c r="B12" s="10"/>
      <c r="C12" s="11"/>
      <c r="D12" s="12" t="s">
        <v>29</v>
      </c>
      <c r="E12" s="12" t="s">
        <v>25</v>
      </c>
      <c r="F12" s="12">
        <v>19</v>
      </c>
      <c r="G12" s="12">
        <v>18.16</v>
      </c>
      <c r="H12" s="12">
        <f t="shared" si="0"/>
        <v>345.04</v>
      </c>
      <c r="I12" s="27"/>
      <c r="J12" s="28" t="s">
        <v>26</v>
      </c>
    </row>
    <row r="13" ht="39" customHeight="1" spans="1:10">
      <c r="A13" s="13"/>
      <c r="B13" s="10"/>
      <c r="C13" s="11"/>
      <c r="D13" s="12" t="s">
        <v>30</v>
      </c>
      <c r="E13" s="12" t="s">
        <v>14</v>
      </c>
      <c r="F13" s="12">
        <v>30</v>
      </c>
      <c r="G13" s="12">
        <v>100</v>
      </c>
      <c r="H13" s="12">
        <f t="shared" si="0"/>
        <v>3000</v>
      </c>
      <c r="I13" s="27"/>
      <c r="J13" s="28" t="s">
        <v>16</v>
      </c>
    </row>
    <row r="14" ht="20" customHeight="1" spans="1:10">
      <c r="A14" s="13"/>
      <c r="B14" s="10"/>
      <c r="C14" s="11"/>
      <c r="D14" s="12" t="s">
        <v>31</v>
      </c>
      <c r="E14" s="12" t="s">
        <v>14</v>
      </c>
      <c r="F14" s="12">
        <v>3</v>
      </c>
      <c r="G14" s="12">
        <v>100</v>
      </c>
      <c r="H14" s="12">
        <f t="shared" si="0"/>
        <v>300</v>
      </c>
      <c r="I14" s="27"/>
      <c r="J14" s="28" t="s">
        <v>26</v>
      </c>
    </row>
    <row r="15" ht="20" customHeight="1" spans="1:10">
      <c r="A15" s="13"/>
      <c r="B15" s="10"/>
      <c r="C15" s="11"/>
      <c r="D15" s="12" t="s">
        <v>32</v>
      </c>
      <c r="E15" s="12" t="s">
        <v>14</v>
      </c>
      <c r="F15" s="12">
        <v>3</v>
      </c>
      <c r="G15" s="12">
        <v>100</v>
      </c>
      <c r="H15" s="12">
        <f t="shared" si="0"/>
        <v>300</v>
      </c>
      <c r="I15" s="27"/>
      <c r="J15" s="28" t="s">
        <v>26</v>
      </c>
    </row>
    <row r="16" ht="20" customHeight="1" spans="1:10">
      <c r="A16" s="13"/>
      <c r="B16" s="10"/>
      <c r="C16" s="11"/>
      <c r="D16" s="12" t="s">
        <v>33</v>
      </c>
      <c r="E16" s="12" t="s">
        <v>25</v>
      </c>
      <c r="F16" s="12">
        <v>127.3</v>
      </c>
      <c r="G16" s="12">
        <v>36.32</v>
      </c>
      <c r="H16" s="12">
        <f t="shared" si="0"/>
        <v>4623.536</v>
      </c>
      <c r="I16" s="27"/>
      <c r="J16" s="28" t="s">
        <v>34</v>
      </c>
    </row>
    <row r="17" ht="20" customHeight="1" spans="1:10">
      <c r="A17" s="13"/>
      <c r="B17" s="10"/>
      <c r="C17" s="11"/>
      <c r="D17" s="12" t="s">
        <v>35</v>
      </c>
      <c r="E17" s="12" t="s">
        <v>36</v>
      </c>
      <c r="F17" s="12">
        <v>1</v>
      </c>
      <c r="G17" s="12">
        <v>100</v>
      </c>
      <c r="H17" s="12">
        <f t="shared" si="0"/>
        <v>100</v>
      </c>
      <c r="I17" s="27"/>
      <c r="J17" s="28" t="s">
        <v>26</v>
      </c>
    </row>
    <row r="18" ht="20" customHeight="1" spans="1:10">
      <c r="A18" s="13"/>
      <c r="B18" s="10"/>
      <c r="C18" s="11"/>
      <c r="D18" s="12" t="s">
        <v>37</v>
      </c>
      <c r="E18" s="12" t="s">
        <v>38</v>
      </c>
      <c r="F18" s="12">
        <v>25</v>
      </c>
      <c r="G18" s="12">
        <v>8</v>
      </c>
      <c r="H18" s="12">
        <f t="shared" si="0"/>
        <v>200</v>
      </c>
      <c r="I18" s="27"/>
      <c r="J18" s="28" t="s">
        <v>39</v>
      </c>
    </row>
    <row r="19" ht="21" customHeight="1" spans="1:10">
      <c r="A19" s="17"/>
      <c r="B19" s="10"/>
      <c r="C19" s="11"/>
      <c r="D19" s="12" t="s">
        <v>40</v>
      </c>
      <c r="E19" s="12" t="s">
        <v>14</v>
      </c>
      <c r="F19" s="12">
        <v>5</v>
      </c>
      <c r="G19" s="12">
        <v>100</v>
      </c>
      <c r="H19" s="12">
        <f t="shared" si="0"/>
        <v>500</v>
      </c>
      <c r="I19" s="27"/>
      <c r="J19" s="28" t="s">
        <v>26</v>
      </c>
    </row>
    <row r="20" ht="48" customHeight="1" spans="1:10">
      <c r="A20" s="9">
        <v>2</v>
      </c>
      <c r="B20" s="18" t="s">
        <v>41</v>
      </c>
      <c r="C20" s="19" t="s">
        <v>42</v>
      </c>
      <c r="D20" s="19" t="s">
        <v>43</v>
      </c>
      <c r="E20" s="12" t="s">
        <v>21</v>
      </c>
      <c r="F20" s="12">
        <v>18</v>
      </c>
      <c r="G20" s="12">
        <v>100</v>
      </c>
      <c r="H20" s="12">
        <f t="shared" si="0"/>
        <v>1800</v>
      </c>
      <c r="I20" s="27" t="s">
        <v>15</v>
      </c>
      <c r="J20" s="28" t="s">
        <v>26</v>
      </c>
    </row>
    <row r="21" ht="22.5" customHeight="1" spans="1:10">
      <c r="A21" s="20">
        <v>5</v>
      </c>
      <c r="B21" s="21" t="s">
        <v>44</v>
      </c>
      <c r="C21" s="21"/>
      <c r="D21" s="21"/>
      <c r="E21" s="22">
        <f>SUM(H3:H20)</f>
        <v>24377.27945</v>
      </c>
      <c r="F21" s="22"/>
      <c r="G21" s="22"/>
      <c r="H21" s="22"/>
      <c r="I21" s="22"/>
      <c r="J21" s="29"/>
    </row>
    <row r="22" ht="20.25" customHeight="1" spans="1:10">
      <c r="A22" s="20">
        <v>6</v>
      </c>
      <c r="B22" s="21" t="s">
        <v>45</v>
      </c>
      <c r="C22" s="21"/>
      <c r="D22" s="21"/>
      <c r="E22" s="22">
        <f>SUM(H3:H21)</f>
        <v>24377.27945</v>
      </c>
      <c r="F22" s="22"/>
      <c r="G22" s="22"/>
      <c r="H22" s="22"/>
      <c r="I22" s="22"/>
      <c r="J22" s="29"/>
    </row>
    <row r="23" ht="24.95" customHeight="1" spans="1:10">
      <c r="A23" s="23">
        <v>7</v>
      </c>
      <c r="B23" s="21" t="s">
        <v>46</v>
      </c>
      <c r="C23" s="21"/>
      <c r="D23" s="21"/>
      <c r="E23" s="22">
        <f>SUM(H3:H22)</f>
        <v>24377.27945</v>
      </c>
      <c r="F23" s="22"/>
      <c r="G23" s="22"/>
      <c r="H23" s="22"/>
      <c r="I23" s="22"/>
      <c r="J23" s="29"/>
    </row>
    <row r="24" ht="18.75" customHeight="1" spans="1:11">
      <c r="A24" s="4"/>
      <c r="B24" s="4" t="s">
        <v>47</v>
      </c>
      <c r="C24" s="4"/>
      <c r="D24" s="4"/>
      <c r="E24" s="4" t="s">
        <v>48</v>
      </c>
      <c r="F24" s="24"/>
      <c r="G24" s="24"/>
      <c r="H24" s="25" t="s">
        <v>49</v>
      </c>
      <c r="I24" s="25"/>
      <c r="J24" s="25"/>
      <c r="K24" s="30"/>
    </row>
    <row r="25" ht="20.25" customHeight="1" spans="1:11">
      <c r="A25" s="4"/>
      <c r="B25" s="4" t="s">
        <v>50</v>
      </c>
      <c r="C25" s="4"/>
      <c r="D25" s="4"/>
      <c r="E25" s="4"/>
      <c r="F25" s="24"/>
      <c r="G25" s="24"/>
      <c r="H25" s="25" t="s">
        <v>50</v>
      </c>
      <c r="I25" s="25"/>
      <c r="J25" s="25"/>
      <c r="K25" s="25"/>
    </row>
    <row r="26" ht="2.25" customHeight="1" spans="1:11">
      <c r="A26" s="4"/>
      <c r="B26" s="4"/>
      <c r="C26" s="4"/>
      <c r="D26" s="4"/>
      <c r="E26" s="4"/>
      <c r="F26" s="24"/>
      <c r="G26" s="24"/>
      <c r="H26" s="24"/>
      <c r="I26" s="24"/>
      <c r="J26" s="24"/>
      <c r="K26" s="30"/>
    </row>
    <row r="27" ht="29.1" customHeight="1" spans="1:3">
      <c r="A27" s="3"/>
      <c r="B27" s="3"/>
      <c r="C27" s="3"/>
    </row>
    <row r="28" ht="29.1" customHeight="1"/>
    <row r="29" ht="29.1" customHeight="1"/>
    <row r="30" ht="29.1" customHeight="1"/>
    <row r="31" ht="29.1" customHeight="1"/>
    <row r="32" ht="29.1" customHeight="1"/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</sheetData>
  <mergeCells count="18">
    <mergeCell ref="A1:J1"/>
    <mergeCell ref="B21:D21"/>
    <mergeCell ref="E21:I21"/>
    <mergeCell ref="B22:D22"/>
    <mergeCell ref="E22:I22"/>
    <mergeCell ref="B23:D23"/>
    <mergeCell ref="E23:I23"/>
    <mergeCell ref="H24:K24"/>
    <mergeCell ref="H25:K25"/>
    <mergeCell ref="H26:K26"/>
    <mergeCell ref="A27:B27"/>
    <mergeCell ref="A3:A19"/>
    <mergeCell ref="A25:A26"/>
    <mergeCell ref="B3:B19"/>
    <mergeCell ref="B25:B26"/>
    <mergeCell ref="C3:C19"/>
    <mergeCell ref="D4:D7"/>
    <mergeCell ref="I3:I19"/>
  </mergeCells>
  <printOptions horizontalCentered="1"/>
  <pageMargins left="0.354330708661417" right="0.354330708661417" top="0.196527777777778" bottom="0.0784722222222222" header="0.511811023622047" footer="0.511811023622047"/>
  <pageSetup paperSize="9" scale="89" fitToWidth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4结算价明细汇总表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杏儿</cp:lastModifiedBy>
  <dcterms:created xsi:type="dcterms:W3CDTF">2013-11-22T07:50:00Z</dcterms:created>
  <cp:lastPrinted>2023-07-03T10:12:00Z</cp:lastPrinted>
  <dcterms:modified xsi:type="dcterms:W3CDTF">2024-01-25T00:48:07Z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