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tabRatio="717"/>
  </bookViews>
  <sheets>
    <sheet name="进度款" sheetId="1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<sst xmlns="http://schemas.openxmlformats.org/spreadsheetml/2006/main" count="44" uniqueCount="42">
  <si>
    <t>工程进度款费用计算明细表</t>
  </si>
  <si>
    <t>序号</t>
  </si>
  <si>
    <t>分项名称</t>
  </si>
  <si>
    <t>暂定/固定合同价
(元)</t>
  </si>
  <si>
    <t>合同总工程量</t>
  </si>
  <si>
    <t>合同单价</t>
  </si>
  <si>
    <t>累计已审批进度款（元）</t>
  </si>
  <si>
    <t>本次申请应付款（元）</t>
  </si>
  <si>
    <t>累计应付款（含本次申请，元)</t>
  </si>
  <si>
    <t>累计实付款
(元)</t>
  </si>
  <si>
    <t>累计已批未付 (不含本次申请，元)</t>
  </si>
  <si>
    <t>本次付款形象进度简述</t>
  </si>
  <si>
    <t>累计已审批工程量</t>
  </si>
  <si>
    <t>累计已审批款</t>
  </si>
  <si>
    <t>本次应付工程量</t>
  </si>
  <si>
    <t>合同节点比例</t>
  </si>
  <si>
    <t>本次应付款</t>
  </si>
  <si>
    <t>应申请总金额</t>
  </si>
  <si>
    <t>累计申请比例</t>
  </si>
  <si>
    <t>按合同填写</t>
  </si>
  <si>
    <t>按中标清单填写</t>
  </si>
  <si>
    <t>填写累计已审批的量</t>
  </si>
  <si>
    <t>按已审批金额填写</t>
  </si>
  <si>
    <t>根据形象进度填写</t>
  </si>
  <si>
    <t>按合同节点填写比例</t>
  </si>
  <si>
    <t>按合同付款节点计算</t>
  </si>
  <si>
    <t>不能超合同对应清单项总价</t>
  </si>
  <si>
    <t>自动计算</t>
  </si>
  <si>
    <t>截至付款计算时，按财务实际支付金额填写</t>
  </si>
  <si>
    <t>已审批-实付</t>
  </si>
  <si>
    <t>隐藏该行</t>
  </si>
  <si>
    <t>一</t>
  </si>
  <si>
    <t>22#楼9层主体封顶土建</t>
  </si>
  <si>
    <t>22#楼9层主体封顶暖通</t>
  </si>
  <si>
    <t>22#楼9层主体封顶给水</t>
  </si>
  <si>
    <t>22#楼9层主体封顶电气</t>
  </si>
  <si>
    <t>二</t>
  </si>
  <si>
    <t>本次付款申请金额取整为：</t>
  </si>
  <si>
    <t>取到整数位</t>
  </si>
  <si>
    <t>注：1、分项工程不同时按具体约定进行调整;2、付款线上发起时需上传本电子表格。3、一份合同建立一个付款计算明细表，每次计算付款时在工作表内新建新的工作薄，每次付款时能看到上次付款计算情况，不允许在一个工作薄内修改。4、本表格随开工楼号数量逐步自行添加；5、本付款表为参考样表，格式不同能体现以上要求即可。6、按定额计价总包工程本表填写总金额，对应定额预算单独打包上次做附件供复查。</t>
  </si>
  <si>
    <t xml:space="preserve">                                                                                           现场驻场成本负责人：                 </t>
  </si>
  <si>
    <t xml:space="preserve">                                                                                           日期：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</si>
</sst>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5">
    <font>
      <sz val="10"/>
      <name val="Arial"/>
      <charset val="1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8"/>
      <color theme="0"/>
      <name val="微软雅黑"/>
      <charset val="134"/>
    </font>
    <font>
      <b/>
      <sz val="8"/>
      <name val="微软雅黑"/>
      <charset val="134"/>
    </font>
    <font>
      <sz val="8"/>
      <name val="宋体"/>
      <charset val="134"/>
      <scheme val="minor"/>
    </font>
    <font>
      <sz val="9"/>
      <name val="宋体"/>
      <charset val="134"/>
    </font>
    <font>
      <sz val="9"/>
      <color rgb="FF000000"/>
      <name val="宋体"/>
      <charset val="134"/>
    </font>
    <font>
      <sz val="9"/>
      <color indexed="8"/>
      <name val="宋体"/>
      <charset val="134"/>
    </font>
    <font>
      <sz val="9"/>
      <color theme="1"/>
      <name val="宋体"/>
      <charset val="134"/>
      <scheme val="minor"/>
    </font>
    <font>
      <sz val="9"/>
      <color rgb="FF000000"/>
      <name val="宋体"/>
      <charset val="134"/>
      <scheme val="minor"/>
    </font>
    <font>
      <sz val="9"/>
      <color rgb="FFFF0000"/>
      <name val="宋体"/>
      <charset val="134"/>
      <scheme val="minor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" fillId="6" borderId="3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7" borderId="6" applyNumberFormat="0" applyAlignment="0" applyProtection="0">
      <alignment vertical="center"/>
    </xf>
    <xf numFmtId="0" fontId="23" fillId="8" borderId="7" applyNumberFormat="0" applyAlignment="0" applyProtection="0">
      <alignment vertical="center"/>
    </xf>
    <xf numFmtId="0" fontId="24" fillId="8" borderId="6" applyNumberFormat="0" applyAlignment="0" applyProtection="0">
      <alignment vertical="center"/>
    </xf>
    <xf numFmtId="0" fontId="25" fillId="9" borderId="8" applyNumberFormat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3" fillId="0" borderId="0">
      <alignment vertical="center"/>
    </xf>
    <xf numFmtId="0" fontId="10" fillId="0" borderId="0"/>
    <xf numFmtId="0" fontId="34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1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</cellStyleXfs>
  <cellXfs count="61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10" fontId="1" fillId="0" borderId="0" xfId="0" applyNumberFormat="1" applyFont="1" applyFill="1" applyAlignment="1">
      <alignment horizontal="center" vertical="center"/>
    </xf>
    <xf numFmtId="176" fontId="1" fillId="0" borderId="0" xfId="3" applyNumberFormat="1" applyFont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10" fontId="3" fillId="0" borderId="0" xfId="0" applyNumberFormat="1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10" fontId="4" fillId="2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2" fontId="6" fillId="3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176" fontId="6" fillId="3" borderId="1" xfId="0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7" fillId="4" borderId="2" xfId="50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 wrapText="1"/>
    </xf>
    <xf numFmtId="176" fontId="9" fillId="4" borderId="1" xfId="0" applyNumberFormat="1" applyFont="1" applyFill="1" applyBorder="1" applyAlignment="1" applyProtection="1">
      <alignment horizontal="center" vertical="center" wrapText="1"/>
    </xf>
    <xf numFmtId="10" fontId="10" fillId="4" borderId="1" xfId="3" applyNumberFormat="1" applyFont="1" applyFill="1" applyBorder="1" applyAlignment="1">
      <alignment horizontal="center" vertical="center"/>
    </xf>
    <xf numFmtId="176" fontId="10" fillId="4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7" fillId="0" borderId="2" xfId="5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 applyProtection="1">
      <alignment horizontal="center" vertical="center" wrapText="1"/>
    </xf>
    <xf numFmtId="10" fontId="10" fillId="0" borderId="1" xfId="3" applyNumberFormat="1" applyFont="1" applyFill="1" applyBorder="1" applyAlignment="1">
      <alignment horizontal="center" vertical="center"/>
    </xf>
    <xf numFmtId="176" fontId="10" fillId="0" borderId="1" xfId="0" applyNumberFormat="1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 wrapText="1"/>
    </xf>
    <xf numFmtId="0" fontId="7" fillId="4" borderId="1" xfId="50" applyFont="1" applyFill="1" applyBorder="1" applyAlignment="1">
      <alignment horizontal="left" vertical="center" wrapText="1"/>
    </xf>
    <xf numFmtId="0" fontId="11" fillId="4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10" fontId="10" fillId="0" borderId="1" xfId="3" applyNumberFormat="1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2" fillId="0" borderId="0" xfId="0" applyFont="1" applyFill="1" applyAlignment="1">
      <alignment horizontal="left" vertical="center" wrapText="1"/>
    </xf>
    <xf numFmtId="10" fontId="12" fillId="0" borderId="0" xfId="0" applyNumberFormat="1" applyFont="1" applyFill="1" applyAlignment="1">
      <alignment horizontal="left" vertical="center" wrapText="1"/>
    </xf>
    <xf numFmtId="0" fontId="12" fillId="0" borderId="0" xfId="0" applyFont="1" applyFill="1" applyAlignment="1">
      <alignment horizontal="left" vertical="center"/>
    </xf>
    <xf numFmtId="0" fontId="13" fillId="0" borderId="0" xfId="0" applyFont="1" applyFill="1" applyAlignment="1">
      <alignment vertical="center" wrapText="1"/>
    </xf>
    <xf numFmtId="0" fontId="13" fillId="0" borderId="0" xfId="0" applyFont="1" applyFill="1" applyAlignment="1">
      <alignment vertical="center"/>
    </xf>
    <xf numFmtId="10" fontId="13" fillId="0" borderId="0" xfId="0" applyNumberFormat="1" applyFont="1" applyFill="1" applyAlignment="1">
      <alignment vertical="center"/>
    </xf>
    <xf numFmtId="0" fontId="13" fillId="0" borderId="0" xfId="0" applyFont="1" applyFill="1" applyBorder="1" applyAlignment="1">
      <alignment horizontal="right" vertical="center" wrapText="1"/>
    </xf>
    <xf numFmtId="176" fontId="3" fillId="0" borderId="0" xfId="3" applyNumberFormat="1" applyFont="1" applyAlignment="1">
      <alignment horizontal="center" vertical="center"/>
    </xf>
    <xf numFmtId="176" fontId="4" fillId="2" borderId="1" xfId="3" applyNumberFormat="1" applyFont="1" applyFill="1" applyBorder="1" applyAlignment="1">
      <alignment horizontal="center" vertical="center" wrapText="1"/>
    </xf>
    <xf numFmtId="9" fontId="6" fillId="3" borderId="1" xfId="0" applyNumberFormat="1" applyFont="1" applyFill="1" applyBorder="1" applyAlignment="1">
      <alignment horizontal="center" vertical="center" wrapText="1"/>
    </xf>
    <xf numFmtId="176" fontId="6" fillId="3" borderId="1" xfId="3" applyNumberFormat="1" applyFont="1" applyFill="1" applyBorder="1" applyAlignment="1">
      <alignment horizontal="center" vertical="center" wrapText="1"/>
    </xf>
    <xf numFmtId="10" fontId="6" fillId="3" borderId="1" xfId="0" applyNumberFormat="1" applyFont="1" applyFill="1" applyBorder="1" applyAlignment="1">
      <alignment horizontal="center" vertical="center" wrapText="1"/>
    </xf>
    <xf numFmtId="9" fontId="12" fillId="4" borderId="1" xfId="0" applyNumberFormat="1" applyFont="1" applyFill="1" applyBorder="1" applyAlignment="1">
      <alignment horizontal="center" vertical="center" wrapText="1"/>
    </xf>
    <xf numFmtId="10" fontId="10" fillId="4" borderId="1" xfId="0" applyNumberFormat="1" applyFont="1" applyFill="1" applyBorder="1" applyAlignment="1">
      <alignment horizontal="center" vertical="center"/>
    </xf>
    <xf numFmtId="176" fontId="10" fillId="4" borderId="1" xfId="0" applyNumberFormat="1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/>
    </xf>
    <xf numFmtId="9" fontId="6" fillId="0" borderId="1" xfId="0" applyNumberFormat="1" applyFont="1" applyFill="1" applyBorder="1" applyAlignment="1">
      <alignment horizontal="center" vertical="center" wrapText="1"/>
    </xf>
    <xf numFmtId="10" fontId="10" fillId="0" borderId="1" xfId="0" applyNumberFormat="1" applyFont="1" applyFill="1" applyBorder="1" applyAlignment="1">
      <alignment horizontal="center" vertical="center"/>
    </xf>
    <xf numFmtId="176" fontId="10" fillId="0" borderId="1" xfId="0" applyNumberFormat="1" applyFont="1" applyFill="1" applyBorder="1" applyAlignment="1">
      <alignment horizontal="center" vertical="center" wrapText="1"/>
    </xf>
    <xf numFmtId="176" fontId="10" fillId="0" borderId="1" xfId="3" applyNumberFormat="1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176" fontId="12" fillId="0" borderId="0" xfId="3" applyNumberFormat="1" applyFont="1" applyAlignment="1">
      <alignment horizontal="left" vertical="center" wrapText="1"/>
    </xf>
    <xf numFmtId="0" fontId="13" fillId="0" borderId="0" xfId="0" applyFont="1" applyFill="1" applyAlignment="1">
      <alignment horizontal="center" vertical="center"/>
    </xf>
    <xf numFmtId="176" fontId="13" fillId="0" borderId="0" xfId="3" applyNumberFormat="1" applyFont="1" applyFill="1" applyAlignment="1">
      <alignment horizontal="center" vertical="center"/>
    </xf>
    <xf numFmtId="10" fontId="13" fillId="0" borderId="0" xfId="0" applyNumberFormat="1" applyFont="1" applyFill="1" applyAlignment="1">
      <alignment horizontal="left" vertical="top" wrapText="1"/>
    </xf>
    <xf numFmtId="0" fontId="13" fillId="0" borderId="0" xfId="0" applyFont="1" applyFill="1" applyAlignment="1">
      <alignment horizontal="left" vertical="top" wrapText="1"/>
    </xf>
    <xf numFmtId="176" fontId="13" fillId="0" borderId="0" xfId="3" applyNumberFormat="1" applyFont="1" applyFill="1" applyAlignment="1">
      <alignment vertic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3232" xfId="49"/>
    <cellStyle name="Normal" xfId="50"/>
    <cellStyle name="常规 2" xfId="51"/>
    <cellStyle name="常规 3" xfId="52"/>
    <cellStyle name="常规 3 2" xfId="53"/>
    <cellStyle name="常规 5" xfId="54"/>
    <cellStyle name="常规 53" xfId="55"/>
    <cellStyle name="常规 7" xfId="56"/>
  </cellStyles>
  <tableStyles count="0" defaultTableStyle="TableStyleMedium9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8497B"/>
      </a:dk2>
      <a:lt2>
        <a:srgbClr val="EFEFE7"/>
      </a:lt2>
      <a:accent1>
        <a:srgbClr val="4A82BD"/>
      </a:accent1>
      <a:accent2>
        <a:srgbClr val="C6514A"/>
      </a:accent2>
      <a:accent3>
        <a:srgbClr val="9CBA5A"/>
      </a:accent3>
      <a:accent4>
        <a:srgbClr val="8465A5"/>
      </a:accent4>
      <a:accent5>
        <a:srgbClr val="4AAEC6"/>
      </a:accent5>
      <a:accent6>
        <a:srgbClr val="F79642"/>
      </a:accent6>
      <a:hlink>
        <a:srgbClr val="180CBD"/>
      </a:hlink>
      <a:folHlink>
        <a:srgbClr val="63009C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微軟正黑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hade val="98000"/>
                <a:satMod val="300000"/>
              </a:schemeClr>
            </a:gs>
            <a:gs pos="25000">
              <a:schemeClr val="phClr">
                <a:tint val="37000"/>
                <a:shade val="98000"/>
                <a:satMod val="300000"/>
              </a:schemeClr>
            </a:gs>
            <a:gs pos="100000">
              <a:schemeClr val="phClr">
                <a:tint val="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75000"/>
                <a:satMod val="160000"/>
              </a:schemeClr>
            </a:gs>
            <a:gs pos="62000">
              <a:schemeClr val="phClr">
                <a:satMod val="125000"/>
              </a:schemeClr>
            </a:gs>
            <a:gs pos="100000">
              <a:schemeClr val="phClr">
                <a:tint val="80000"/>
                <a:satMod val="140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/>
          </a:solidFill>
          <a:prstDash val="solid"/>
        </a:ln>
        <a:ln w="25400" cap="rnd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63500" dist="25400" dir="5400000">
              <a:srgbClr val="000000">
                <a:alpha val="43137"/>
              </a:srgbClr>
            </a:outerShdw>
          </a:effectLst>
        </a:effectStyle>
        <a:effectStyle>
          <a:effectLst>
            <a:outerShdw blurRad="50800" dist="38100" dir="5400000">
              <a:srgbClr val="000000">
                <a:alpha val="45882"/>
              </a:srgbClr>
            </a:outerShdw>
          </a:effectLst>
          <a:scene3d>
            <a:camera prst="orthographicFront" fov="0">
              <a:rot lat="0" lon="0" rev="0"/>
            </a:camera>
            <a:lightRig rig="contrasting" dir="t">
              <a:rot lat="0" lon="0" rev="16500000"/>
            </a:lightRig>
          </a:scene3d>
          <a:sp3d contourW="12700" prstMaterial="powder">
            <a:bevelT h="50800"/>
            <a:contourClr>
              <a:schemeClr val="phClr"/>
            </a:contourClr>
          </a:sp3d>
        </a:effectStyle>
        <a:effectStyle>
          <a:effectLst>
            <a:reflection blurRad="12700" stA="25000" endPos="28000" dist="38100" dir="5400000" sy="-100000"/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>
            <a:bevelT w="139700" h="38100"/>
            <a:contourClr>
              <a:schemeClr val="phClr"/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75000"/>
                <a:satMod val="250000"/>
              </a:schemeClr>
            </a:gs>
            <a:gs pos="20000">
              <a:schemeClr val="phClr">
                <a:shade val="85000"/>
                <a:satMod val="175000"/>
              </a:schemeClr>
            </a:gs>
            <a:gs pos="100000">
              <a:schemeClr val="phClr">
                <a:tint val="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0000"/>
                <a:satMod val="145000"/>
              </a:schemeClr>
            </a:gs>
            <a:gs pos="30000">
              <a:schemeClr val="phClr">
                <a:shade val="65000"/>
                <a:satMod val="155000"/>
              </a:schemeClr>
            </a:gs>
            <a:gs pos="100000">
              <a:schemeClr val="phClr">
                <a:tint val="60000"/>
                <a:satMod val="170000"/>
              </a:schemeClr>
            </a:gs>
          </a:gsLst>
          <a:lin ang="16200000" scaled="1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5"/>
  <sheetViews>
    <sheetView tabSelected="1" workbookViewId="0">
      <selection activeCell="S11" sqref="S11"/>
    </sheetView>
  </sheetViews>
  <sheetFormatPr defaultColWidth="10.2857142857143" defaultRowHeight="13.5"/>
  <cols>
    <col min="1" max="1" width="4.42857142857143" style="2" customWidth="1"/>
    <col min="2" max="2" width="24.8571428571429" style="2" customWidth="1"/>
    <col min="3" max="3" width="7.71428571428571" style="2" customWidth="1"/>
    <col min="4" max="5" width="8.71428571428571" style="2" customWidth="1"/>
    <col min="6" max="6" width="9" style="3" customWidth="1"/>
    <col min="7" max="7" width="8.71428571428571" style="2" customWidth="1"/>
    <col min="8" max="8" width="10.8571428571429" style="2" customWidth="1"/>
    <col min="9" max="9" width="7.14285714285714" style="2" customWidth="1"/>
    <col min="10" max="10" width="11.5714285714286" style="2" customWidth="1"/>
    <col min="11" max="11" width="9.28571428571429" style="4" customWidth="1"/>
    <col min="12" max="12" width="6.14285714285714" style="3" customWidth="1"/>
    <col min="13" max="13" width="7.14285714285714" style="2" customWidth="1"/>
    <col min="14" max="14" width="6.42857142857143" style="2" customWidth="1"/>
    <col min="15" max="15" width="9.71428571428571" style="2" customWidth="1"/>
    <col min="16" max="17" width="10.2857142857143" style="2"/>
    <col min="18" max="18" width="16.8571428571429" style="2" customWidth="1"/>
    <col min="19" max="16384" width="10.2857142857143" style="2"/>
  </cols>
  <sheetData>
    <row r="1" ht="22" customHeight="1" spans="1:15">
      <c r="A1" s="5" t="s">
        <v>0</v>
      </c>
      <c r="B1" s="6"/>
      <c r="C1" s="6"/>
      <c r="D1" s="6"/>
      <c r="E1" s="6"/>
      <c r="F1" s="7"/>
      <c r="G1" s="6"/>
      <c r="H1" s="6"/>
      <c r="I1" s="6"/>
      <c r="J1" s="6"/>
      <c r="K1" s="41"/>
      <c r="L1" s="7"/>
      <c r="M1" s="6"/>
      <c r="N1" s="6"/>
      <c r="O1" s="6"/>
    </row>
    <row r="2" spans="1:15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9" t="s">
        <v>6</v>
      </c>
      <c r="G2" s="8"/>
      <c r="H2" s="8" t="s">
        <v>7</v>
      </c>
      <c r="I2" s="8"/>
      <c r="J2" s="8"/>
      <c r="K2" s="42" t="s">
        <v>8</v>
      </c>
      <c r="L2" s="9"/>
      <c r="M2" s="8" t="s">
        <v>9</v>
      </c>
      <c r="N2" s="8" t="s">
        <v>10</v>
      </c>
      <c r="O2" s="8" t="s">
        <v>11</v>
      </c>
    </row>
    <row r="3" ht="27" spans="1:15">
      <c r="A3" s="8"/>
      <c r="B3" s="8"/>
      <c r="C3" s="8"/>
      <c r="D3" s="8"/>
      <c r="E3" s="8"/>
      <c r="F3" s="9" t="s">
        <v>12</v>
      </c>
      <c r="G3" s="8" t="s">
        <v>13</v>
      </c>
      <c r="H3" s="8" t="s">
        <v>14</v>
      </c>
      <c r="I3" s="8" t="s">
        <v>15</v>
      </c>
      <c r="J3" s="8" t="s">
        <v>16</v>
      </c>
      <c r="K3" s="42" t="s">
        <v>17</v>
      </c>
      <c r="L3" s="9" t="s">
        <v>18</v>
      </c>
      <c r="M3" s="8"/>
      <c r="N3" s="8"/>
      <c r="O3" s="8"/>
    </row>
    <row r="4" s="1" customFormat="1" ht="52.5" spans="1:15">
      <c r="A4" s="10"/>
      <c r="B4" s="10"/>
      <c r="C4" s="11" t="s">
        <v>19</v>
      </c>
      <c r="D4" s="12" t="s">
        <v>20</v>
      </c>
      <c r="E4" s="12" t="s">
        <v>20</v>
      </c>
      <c r="F4" s="11" t="s">
        <v>21</v>
      </c>
      <c r="G4" s="13" t="s">
        <v>22</v>
      </c>
      <c r="H4" s="11" t="s">
        <v>23</v>
      </c>
      <c r="I4" s="43" t="s">
        <v>24</v>
      </c>
      <c r="J4" s="13" t="s">
        <v>25</v>
      </c>
      <c r="K4" s="44" t="s">
        <v>26</v>
      </c>
      <c r="L4" s="45" t="s">
        <v>27</v>
      </c>
      <c r="M4" s="13" t="s">
        <v>28</v>
      </c>
      <c r="N4" s="13" t="s">
        <v>29</v>
      </c>
      <c r="O4" s="10" t="s">
        <v>30</v>
      </c>
    </row>
    <row r="5" ht="20" customHeight="1" spans="1:15">
      <c r="A5" s="14" t="s">
        <v>31</v>
      </c>
      <c r="B5" s="15" t="s">
        <v>32</v>
      </c>
      <c r="C5" s="16"/>
      <c r="D5" s="17"/>
      <c r="E5" s="18"/>
      <c r="F5" s="19"/>
      <c r="G5" s="20"/>
      <c r="H5" s="20"/>
      <c r="I5" s="46"/>
      <c r="J5" s="20"/>
      <c r="K5" s="20"/>
      <c r="L5" s="47"/>
      <c r="M5" s="48"/>
      <c r="N5" s="48"/>
      <c r="O5" s="49"/>
    </row>
    <row r="6" s="2" customFormat="1" ht="20" customHeight="1" spans="1:15">
      <c r="A6" s="21"/>
      <c r="B6" s="22" t="s">
        <v>32</v>
      </c>
      <c r="C6" s="23"/>
      <c r="D6" s="24"/>
      <c r="E6" s="25"/>
      <c r="F6" s="26"/>
      <c r="G6" s="27"/>
      <c r="H6" s="27">
        <f>1886190.27/5*1.5</f>
        <v>565857.081</v>
      </c>
      <c r="I6" s="50">
        <v>0.8</v>
      </c>
      <c r="J6" s="27">
        <f>H6*I6</f>
        <v>452685.6648</v>
      </c>
      <c r="K6" s="27"/>
      <c r="L6" s="51"/>
      <c r="M6" s="52"/>
      <c r="N6" s="52"/>
      <c r="O6" s="33"/>
    </row>
    <row r="7" s="2" customFormat="1" ht="20" customHeight="1" spans="1:15">
      <c r="A7" s="21"/>
      <c r="B7" s="22" t="s">
        <v>33</v>
      </c>
      <c r="C7" s="23"/>
      <c r="D7" s="24"/>
      <c r="E7" s="25"/>
      <c r="F7" s="26"/>
      <c r="G7" s="27"/>
      <c r="H7" s="27">
        <f>482.26*1.5/5</f>
        <v>144.678</v>
      </c>
      <c r="I7" s="50">
        <v>0.8</v>
      </c>
      <c r="J7" s="27">
        <f>H7*I7</f>
        <v>115.7424</v>
      </c>
      <c r="K7" s="27"/>
      <c r="L7" s="51"/>
      <c r="M7" s="52"/>
      <c r="N7" s="52"/>
      <c r="O7" s="33"/>
    </row>
    <row r="8" ht="20" customHeight="1" spans="1:15">
      <c r="A8" s="28"/>
      <c r="B8" s="22" t="s">
        <v>34</v>
      </c>
      <c r="C8" s="23"/>
      <c r="D8" s="24"/>
      <c r="E8" s="25"/>
      <c r="F8" s="26"/>
      <c r="G8" s="27"/>
      <c r="H8" s="27">
        <f>12295.36/5*1.5</f>
        <v>3688.608</v>
      </c>
      <c r="I8" s="50">
        <v>0.8</v>
      </c>
      <c r="J8" s="27">
        <f>H8*I8</f>
        <v>2950.8864</v>
      </c>
      <c r="K8" s="27"/>
      <c r="L8" s="51"/>
      <c r="M8" s="52"/>
      <c r="N8" s="52"/>
      <c r="O8" s="33"/>
    </row>
    <row r="9" ht="20" customHeight="1" spans="1:15">
      <c r="A9" s="28"/>
      <c r="B9" s="22" t="s">
        <v>35</v>
      </c>
      <c r="C9" s="23"/>
      <c r="D9" s="24"/>
      <c r="E9" s="25"/>
      <c r="F9" s="26"/>
      <c r="G9" s="27"/>
      <c r="H9" s="27">
        <f>72903.08/5*1.5</f>
        <v>21870.924</v>
      </c>
      <c r="I9" s="50">
        <v>0.8</v>
      </c>
      <c r="J9" s="27">
        <f>H9*I9</f>
        <v>17496.7392</v>
      </c>
      <c r="K9" s="27"/>
      <c r="L9" s="51"/>
      <c r="M9" s="52"/>
      <c r="N9" s="52"/>
      <c r="O9" s="33"/>
    </row>
    <row r="10" ht="24.95" customHeight="1" spans="1:15">
      <c r="A10" s="14" t="s">
        <v>36</v>
      </c>
      <c r="B10" s="29"/>
      <c r="C10" s="18"/>
      <c r="D10" s="17"/>
      <c r="E10" s="30"/>
      <c r="F10" s="19"/>
      <c r="G10" s="20"/>
      <c r="H10" s="20"/>
      <c r="I10" s="46"/>
      <c r="J10" s="20">
        <f>SUM(J6:J9)</f>
        <v>473249.0328</v>
      </c>
      <c r="K10" s="20"/>
      <c r="L10" s="47"/>
      <c r="M10" s="48"/>
      <c r="N10" s="48"/>
      <c r="O10" s="49"/>
    </row>
    <row r="11" ht="24.95" customHeight="1" spans="1:15">
      <c r="A11" s="31"/>
      <c r="B11" s="31" t="s">
        <v>37</v>
      </c>
      <c r="C11" s="31"/>
      <c r="D11" s="31"/>
      <c r="E11" s="31"/>
      <c r="F11" s="32"/>
      <c r="G11" s="33"/>
      <c r="H11" s="33"/>
      <c r="I11" s="33"/>
      <c r="J11" s="33">
        <v>470000</v>
      </c>
      <c r="K11" s="53"/>
      <c r="L11" s="51"/>
      <c r="M11" s="33"/>
      <c r="N11" s="33"/>
      <c r="O11" s="54" t="s">
        <v>38</v>
      </c>
    </row>
    <row r="12" ht="36" customHeight="1" spans="1:15">
      <c r="A12" s="34" t="s">
        <v>39</v>
      </c>
      <c r="B12" s="34"/>
      <c r="C12" s="34"/>
      <c r="D12" s="34"/>
      <c r="E12" s="34"/>
      <c r="F12" s="35"/>
      <c r="G12" s="34"/>
      <c r="H12" s="34"/>
      <c r="I12" s="34"/>
      <c r="J12" s="34"/>
      <c r="K12" s="55"/>
      <c r="L12" s="35"/>
      <c r="M12" s="34"/>
      <c r="N12" s="34"/>
      <c r="O12" s="34"/>
    </row>
    <row r="13" ht="13" customHeight="1" spans="1:15">
      <c r="A13" s="36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</row>
    <row r="14" ht="26.25" customHeight="1" spans="1:15">
      <c r="A14" s="37"/>
      <c r="B14" s="38"/>
      <c r="C14" s="38"/>
      <c r="D14" s="38"/>
      <c r="E14" s="38"/>
      <c r="F14" s="39"/>
      <c r="G14" s="40" t="s">
        <v>40</v>
      </c>
      <c r="H14" s="40"/>
      <c r="I14" s="40"/>
      <c r="J14" s="56"/>
      <c r="K14" s="57"/>
      <c r="L14" s="58" t="s">
        <v>41</v>
      </c>
      <c r="M14" s="59"/>
      <c r="N14" s="38"/>
      <c r="O14" s="38"/>
    </row>
    <row r="15" ht="28.5" customHeight="1" spans="1:15">
      <c r="A15" s="37"/>
      <c r="B15" s="38"/>
      <c r="C15" s="38"/>
      <c r="D15" s="38"/>
      <c r="E15" s="38"/>
      <c r="F15" s="39"/>
      <c r="J15" s="38"/>
      <c r="K15" s="60"/>
      <c r="L15" s="39"/>
      <c r="M15" s="38"/>
      <c r="N15" s="38"/>
      <c r="O15" s="38"/>
    </row>
  </sheetData>
  <mergeCells count="18">
    <mergeCell ref="A1:O1"/>
    <mergeCell ref="F2:G2"/>
    <mergeCell ref="H2:J2"/>
    <mergeCell ref="K2:L2"/>
    <mergeCell ref="B11:E11"/>
    <mergeCell ref="A12:O12"/>
    <mergeCell ref="A13:O13"/>
    <mergeCell ref="G14:I14"/>
    <mergeCell ref="J14:K14"/>
    <mergeCell ref="L14:M14"/>
    <mergeCell ref="A2:A3"/>
    <mergeCell ref="B2:B3"/>
    <mergeCell ref="C2:C3"/>
    <mergeCell ref="D2:D3"/>
    <mergeCell ref="E2:E3"/>
    <mergeCell ref="M2:M3"/>
    <mergeCell ref="N2:N3"/>
    <mergeCell ref="O2:O3"/>
  </mergeCells>
  <pageMargins left="0.357638888888889" right="0.357638888888889" top="1" bottom="0.802777777777778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ComponentOne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进度款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C1Excel</dc:creator>
  <cp:lastModifiedBy>不要总是（圈a）我</cp:lastModifiedBy>
  <dcterms:created xsi:type="dcterms:W3CDTF">2020-11-19T09:45:00Z</dcterms:created>
  <cp:lastPrinted>2022-11-08T01:02:00Z</cp:lastPrinted>
  <dcterms:modified xsi:type="dcterms:W3CDTF">2024-01-29T09:36:15Z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ICV">
    <vt:lpwstr>5348D5507BE34722B16D27BF570D54EB</vt:lpwstr>
  </property>
</Properties>
</file>