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、封面（横）" sheetId="1" r:id="rId1"/>
    <sheet name="3、单位工程费用表（横）" sheetId="2" r:id="rId2"/>
    <sheet name="4、单位工程概预算表（自然单位）(横)" sheetId="3" r:id="rId3"/>
    <sheet name="8、单位工程人材机汇总表（横）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<sst xmlns="http://schemas.openxmlformats.org/spreadsheetml/2006/main" count="261" uniqueCount="186">
  <si>
    <t>建  筑  工  程  预  算  书</t>
  </si>
  <si>
    <t>建设单位：</t>
  </si>
  <si>
    <t>工程名称：</t>
  </si>
  <si>
    <t>3#楼北侧地下进场道路混凝土硬化  YHW-23-017</t>
  </si>
  <si>
    <t>建筑面积：</t>
  </si>
  <si>
    <t>平方米</t>
  </si>
  <si>
    <t>工程造价：</t>
  </si>
  <si>
    <t>71,519.81元</t>
  </si>
  <si>
    <t>施工单位：</t>
  </si>
  <si>
    <t>编制单位：</t>
  </si>
  <si>
    <t>编制人：</t>
  </si>
  <si>
    <t>审核单位：</t>
  </si>
  <si>
    <t>审核人：</t>
  </si>
  <si>
    <t>河南省建设工程造价计价软件测评合格编号：2021-RJ002；2020-RJ002；2019-RJ004；2017-RJ004</t>
  </si>
  <si>
    <t>工程费用汇总表</t>
  </si>
  <si>
    <t>第  1  页共  2  页</t>
  </si>
  <si>
    <t>序号</t>
  </si>
  <si>
    <t>费用名称</t>
  </si>
  <si>
    <t>计算公式</t>
  </si>
  <si>
    <t>费率</t>
  </si>
  <si>
    <t>金额（元）</t>
  </si>
  <si>
    <t>1</t>
  </si>
  <si>
    <t>分部分项工程费</t>
  </si>
  <si>
    <t>[1.2] + [1.3] + [1.4] + [1.5] + [1.6] + [1.7]</t>
  </si>
  <si>
    <t>1.1</t>
  </si>
  <si>
    <t>其中：综合工日</t>
  </si>
  <si>
    <t>定额基价分析</t>
  </si>
  <si>
    <t>1.2</t>
  </si>
  <si>
    <t>定额人工费</t>
  </si>
  <si>
    <t>1.3</t>
  </si>
  <si>
    <t>定额材料费</t>
  </si>
  <si>
    <t>1.4</t>
  </si>
  <si>
    <t>定额机械费</t>
  </si>
  <si>
    <t>1.5</t>
  </si>
  <si>
    <t>定额管理费</t>
  </si>
  <si>
    <t>1.6</t>
  </si>
  <si>
    <t>定额利润</t>
  </si>
  <si>
    <t>1.7</t>
  </si>
  <si>
    <t>调差：</t>
  </si>
  <si>
    <t>[1.7.1] + [1.7.2] + [1.7.3] + [1.7.4]</t>
  </si>
  <si>
    <t>1.7.1</t>
  </si>
  <si>
    <t>人工费差价</t>
  </si>
  <si>
    <t>1.7.2</t>
  </si>
  <si>
    <t>材料费差价</t>
  </si>
  <si>
    <t>1.7.3</t>
  </si>
  <si>
    <t>机械费差价</t>
  </si>
  <si>
    <t>1.7.4</t>
  </si>
  <si>
    <t>管理费差价</t>
  </si>
  <si>
    <t>2</t>
  </si>
  <si>
    <t>措施项目费</t>
  </si>
  <si>
    <t>[2.2] + [2.3] + [2.4]</t>
  </si>
  <si>
    <t>2.1</t>
  </si>
  <si>
    <t>2.2</t>
  </si>
  <si>
    <t>安全文明施工费</t>
  </si>
  <si>
    <t>2.3</t>
  </si>
  <si>
    <t>单价类措施费</t>
  </si>
  <si>
    <t>[2.3.1] + [2.3.2] + [2.3.3] + [2.3.4] + [2.3.5] + [2.3.6]</t>
  </si>
  <si>
    <t>2.3.1</t>
  </si>
  <si>
    <t>2.3.2</t>
  </si>
  <si>
    <t>2.3.3</t>
  </si>
  <si>
    <t>2.3.4</t>
  </si>
  <si>
    <t>2.3.5</t>
  </si>
  <si>
    <t>2.3.6</t>
  </si>
  <si>
    <t>[2.3.6.1] + [2.3.6.2] + [2.3.6.3] + [2.3.6.4]</t>
  </si>
  <si>
    <t>2.3.6.1</t>
  </si>
  <si>
    <t>2.3.6.2</t>
  </si>
  <si>
    <t>2.3.6.3</t>
  </si>
  <si>
    <t>2.3.6.4</t>
  </si>
  <si>
    <t>2.4</t>
  </si>
  <si>
    <t>其他措施费(费率类)</t>
  </si>
  <si>
    <t>[2.4.1] + [2.4.2]</t>
  </si>
  <si>
    <t>2.4.1</t>
  </si>
  <si>
    <t>0</t>
  </si>
  <si>
    <t>第  2  页共  2  页</t>
  </si>
  <si>
    <t>2.4.2</t>
  </si>
  <si>
    <t>其他(费率类)</t>
  </si>
  <si>
    <t>3</t>
  </si>
  <si>
    <t>其他项目费</t>
  </si>
  <si>
    <t>[3.1] + [3.2] + [3.3] + [3.4] + [3.5]</t>
  </si>
  <si>
    <t>3.1</t>
  </si>
  <si>
    <t>暂列金额</t>
  </si>
  <si>
    <t>3.2</t>
  </si>
  <si>
    <t>专业工程暂估价</t>
  </si>
  <si>
    <t>3.3</t>
  </si>
  <si>
    <t>计日工</t>
  </si>
  <si>
    <t>3.4</t>
  </si>
  <si>
    <t>总承包服务费</t>
  </si>
  <si>
    <t>业主分包专业工程造价×费率</t>
  </si>
  <si>
    <t>3.5</t>
  </si>
  <si>
    <t>其他</t>
  </si>
  <si>
    <t>4</t>
  </si>
  <si>
    <t>规费</t>
  </si>
  <si>
    <t>[4.1] + [4.2] + [4.3]</t>
  </si>
  <si>
    <t>4.1</t>
  </si>
  <si>
    <t>定额规费</t>
  </si>
  <si>
    <t>4.2</t>
  </si>
  <si>
    <t>工程排污费</t>
  </si>
  <si>
    <t>4.3</t>
  </si>
  <si>
    <t>5</t>
  </si>
  <si>
    <t>认质认价材料</t>
  </si>
  <si>
    <t>6</t>
  </si>
  <si>
    <t>不含税工程造价</t>
  </si>
  <si>
    <t>[1] + [2] + [3] + [4]-[5]</t>
  </si>
  <si>
    <t>7</t>
  </si>
  <si>
    <t>下浮率</t>
  </si>
  <si>
    <t>6%</t>
  </si>
  <si>
    <t>8</t>
  </si>
  <si>
    <t>优惠后不含税工程造价</t>
  </si>
  <si>
    <t>[6]*(1-[7])</t>
  </si>
  <si>
    <t>9</t>
  </si>
  <si>
    <t>增值税</t>
  </si>
  <si>
    <t>([5] + [8])× 9%</t>
  </si>
  <si>
    <t>10</t>
  </si>
  <si>
    <t>含税工程造价</t>
  </si>
  <si>
    <t>[5] + [8] + [9]</t>
  </si>
  <si>
    <t>工 程 预 算 表</t>
  </si>
  <si>
    <t>工程名称:</t>
  </si>
  <si>
    <t>第1页 总1页</t>
  </si>
  <si>
    <t>编号</t>
  </si>
  <si>
    <t>名称</t>
  </si>
  <si>
    <t>单位</t>
  </si>
  <si>
    <t>工程量</t>
  </si>
  <si>
    <t>单价</t>
  </si>
  <si>
    <t>合价</t>
  </si>
  <si>
    <t>其中</t>
  </si>
  <si>
    <t>人工
合价</t>
  </si>
  <si>
    <t>材料
合价</t>
  </si>
  <si>
    <t>机械
合价</t>
  </si>
  <si>
    <t>管理费
合价</t>
  </si>
  <si>
    <t>利润
合价</t>
  </si>
  <si>
    <t>安文费
合价</t>
  </si>
  <si>
    <t>其他措施
合价</t>
  </si>
  <si>
    <t>规费
合价</t>
  </si>
  <si>
    <t>1-124</t>
  </si>
  <si>
    <t>机械场地平整</t>
  </si>
  <si>
    <t>m2</t>
  </si>
  <si>
    <t>990106020</t>
  </si>
  <si>
    <t>履带式单斗液压挖掘机</t>
  </si>
  <si>
    <t>台班</t>
  </si>
  <si>
    <t>借2-3-51 H80210575 80210561</t>
  </si>
  <si>
    <t>水泥混凝土路面 预拌混凝土 厚度22cm 换为【预拌混凝土 C30】</t>
  </si>
  <si>
    <t>合计</t>
  </si>
  <si>
    <t>证号：</t>
  </si>
  <si>
    <t>编制日期：</t>
  </si>
  <si>
    <t>单位工程人材机汇总表</t>
  </si>
  <si>
    <t>工程名称:3#楼北侧地下进场道路混凝土硬化  YHW-23-017</t>
  </si>
  <si>
    <t>第1页 共2页</t>
  </si>
  <si>
    <t>名称及规格</t>
  </si>
  <si>
    <t>数 量</t>
  </si>
  <si>
    <t>预算价</t>
  </si>
  <si>
    <t>预算价合计</t>
  </si>
  <si>
    <t>市场价</t>
  </si>
  <si>
    <t>市场价合计</t>
  </si>
  <si>
    <t>价差</t>
  </si>
  <si>
    <t>价差合计</t>
  </si>
  <si>
    <t>一</t>
  </si>
  <si>
    <t>人工</t>
  </si>
  <si>
    <t>普工</t>
  </si>
  <si>
    <t>工日</t>
  </si>
  <si>
    <t>一般技工</t>
  </si>
  <si>
    <t>小计</t>
  </si>
  <si>
    <t>二</t>
  </si>
  <si>
    <t>材料</t>
  </si>
  <si>
    <t>铁件综合</t>
  </si>
  <si>
    <t>kg</t>
  </si>
  <si>
    <t>脱模剂</t>
  </si>
  <si>
    <t>电</t>
  </si>
  <si>
    <t>kW·h</t>
  </si>
  <si>
    <t>水</t>
  </si>
  <si>
    <t>m3</t>
  </si>
  <si>
    <t>钢模板</t>
  </si>
  <si>
    <t>其他材料费</t>
  </si>
  <si>
    <t>元</t>
  </si>
  <si>
    <t>预拌混凝土C30</t>
  </si>
  <si>
    <t>三</t>
  </si>
  <si>
    <t>配比材料</t>
  </si>
  <si>
    <t>履带式推土机功率75kW</t>
  </si>
  <si>
    <t>履带式单斗液压挖掘机斗容量(m^3) 0.8</t>
  </si>
  <si>
    <t>四</t>
  </si>
  <si>
    <t>机械</t>
  </si>
  <si>
    <t>机械人工</t>
  </si>
  <si>
    <t>柴油</t>
  </si>
  <si>
    <t>折旧费</t>
  </si>
  <si>
    <t>检修费</t>
  </si>
  <si>
    <t>维护费</t>
  </si>
  <si>
    <t>第2页 共2页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</si>
</sst>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b/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9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4" xfId="49" applyFont="1" applyFill="1" applyBorder="1" applyAlignment="1">
      <alignment vertical="center" wrapText="1"/>
    </xf>
    <xf numFmtId="0" fontId="2" fillId="2" borderId="3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left" vertical="center" wrapText="1"/>
    </xf>
    <xf numFmtId="0" fontId="2" fillId="2" borderId="13" xfId="49" applyFont="1" applyFill="1" applyBorder="1" applyAlignment="1">
      <alignment horizontal="right" vertical="center" wrapText="1"/>
    </xf>
    <xf numFmtId="0" fontId="2" fillId="2" borderId="14" xfId="49" applyFont="1" applyFill="1" applyBorder="1" applyAlignment="1">
      <alignment horizontal="center" vertical="center" wrapText="1"/>
    </xf>
    <xf numFmtId="0" fontId="2" fillId="2" borderId="15" xfId="49" applyFont="1" applyFill="1" applyBorder="1" applyAlignment="1">
      <alignment horizontal="center" vertical="center" wrapText="1"/>
    </xf>
    <xf numFmtId="0" fontId="2" fillId="2" borderId="16" xfId="49" applyFont="1" applyFill="1" applyBorder="1" applyAlignment="1">
      <alignment horizontal="center" vertical="center" wrapText="1"/>
    </xf>
    <xf numFmtId="0" fontId="2" fillId="2" borderId="16" xfId="49" applyFont="1" applyFill="1" applyBorder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17" xfId="49" applyFont="1" applyFill="1" applyBorder="1" applyAlignment="1">
      <alignment horizontal="center" vertical="center" wrapText="1"/>
    </xf>
    <xf numFmtId="0" fontId="2" fillId="2" borderId="18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vertical="center" wrapText="1"/>
    </xf>
    <xf numFmtId="0" fontId="3" fillId="2" borderId="0" xfId="49" applyFont="1" applyFill="1" applyAlignment="1">
      <alignment horizontal="center" wrapText="1"/>
    </xf>
    <xf numFmtId="0" fontId="4" fillId="2" borderId="19" xfId="49" applyFont="1" applyFill="1" applyBorder="1" applyAlignment="1">
      <alignment horizontal="right" vertical="center" wrapText="1"/>
    </xf>
    <xf numFmtId="0" fontId="5" fillId="2" borderId="19" xfId="49" applyFont="1" applyFill="1" applyBorder="1" applyAlignment="1">
      <alignment horizontal="left" vertical="center" wrapText="1"/>
    </xf>
    <xf numFmtId="0" fontId="6" fillId="2" borderId="19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right" vertical="center" wrapText="1"/>
    </xf>
    <xf numFmtId="0" fontId="5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0" fontId="7" fillId="2" borderId="0" xfId="49" applyFont="1" applyFill="1" applyAlignment="1">
      <alignment horizontal="right" vertical="center" wrapText="1"/>
    </xf>
    <xf numFmtId="0" fontId="7" fillId="2" borderId="0" xfId="49" applyFont="1" applyFill="1" applyAlignment="1">
      <alignment horizontal="left" vertical="center" wrapText="1"/>
    </xf>
    <xf numFmtId="0" fontId="7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vertical="center" wrapText="1"/>
    </xf>
    <xf numFmtId="0" fontId="4" fillId="2" borderId="20" xfId="49" applyFont="1" applyFill="1" applyBorder="1" applyAlignment="1">
      <alignment horizontal="right" vertical="center" wrapText="1"/>
    </xf>
    <xf numFmtId="0" fontId="5" fillId="2" borderId="20" xfId="49" applyFont="1" applyFill="1" applyBorder="1" applyAlignment="1">
      <alignment horizontal="left" vertical="center" wrapText="1"/>
    </xf>
    <xf numFmtId="0" fontId="6" fillId="2" borderId="20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3#&#27004;&#12289;10#&#27004;&#21450;&#26448;&#26009;&#22534;&#25918;&#22330;&#22320;YHW-23-005\3#&#27004;&#12289;10#&#27004;&#21450;&#26448;&#26009;&#22534;&#25918;&#22330;&#22320;YHW-23-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&#39033;&#30446;&#37096;&#21271;&#36793;&#20020;&#26102;&#36947;&#36335;YHW-23-012\&#39033;&#30446;&#37096;&#21271;&#36793;&#20020;&#26102;&#36947;&#36335;%20%20YHW-23-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式"/>
      <sheetName val="工程量清单"/>
    </sheetNames>
    <sheetDataSet>
      <sheetData sheetId="0"/>
      <sheetData sheetId="1">
        <row r="15">
          <cell r="F15">
            <v>39150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2267.21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tabSelected="1" workbookViewId="0">
      <selection activeCell="L7" sqref="L7"/>
    </sheetView>
  </sheetViews>
  <sheetFormatPr defaultColWidth="9" defaultRowHeight="12"/>
  <cols>
    <col min="1" max="1" width="24.8380952380952" customWidth="1"/>
    <col min="2" max="2" width="32.5047619047619" customWidth="1"/>
    <col min="3" max="3" width="4.5047619047619" customWidth="1"/>
    <col min="4" max="4" width="19.5047619047619" customWidth="1"/>
    <col min="5" max="5" width="27.8380952380952" customWidth="1"/>
    <col min="6" max="6" width="3.5047619047619" customWidth="1"/>
    <col min="7" max="7" width="18.8380952380952" customWidth="1"/>
    <col min="8" max="8" width="36.5047619047619" customWidth="1"/>
    <col min="12" max="12" width="10.5619047619048"/>
  </cols>
  <sheetData>
    <row r="1" ht="43.5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26.25" customHeight="1" spans="1:8">
      <c r="A2" s="35"/>
      <c r="B2" s="35"/>
      <c r="C2" s="35"/>
      <c r="D2" s="35"/>
      <c r="E2" s="36"/>
      <c r="F2" s="36"/>
      <c r="G2" s="36"/>
      <c r="H2" s="37"/>
    </row>
    <row r="3" ht="32.25" customHeight="1" spans="1:8">
      <c r="A3" s="38"/>
      <c r="B3" s="38"/>
      <c r="C3" s="38"/>
      <c r="D3" s="38"/>
      <c r="E3" s="39"/>
      <c r="F3" s="39"/>
      <c r="G3" s="39"/>
      <c r="H3" s="40"/>
    </row>
    <row r="4" ht="40.5" customHeight="1" spans="1:8">
      <c r="A4" s="38"/>
      <c r="B4" s="38" t="s">
        <v>1</v>
      </c>
      <c r="C4" s="38"/>
      <c r="D4" s="38"/>
      <c r="E4" s="41"/>
      <c r="F4" s="41"/>
      <c r="G4" s="41"/>
      <c r="H4" s="40"/>
    </row>
    <row r="5" ht="49.5" customHeight="1" spans="1:8">
      <c r="A5" s="38"/>
      <c r="B5" s="38" t="s">
        <v>2</v>
      </c>
      <c r="C5" s="38"/>
      <c r="D5" s="38"/>
      <c r="E5" s="41" t="s">
        <v>3</v>
      </c>
      <c r="F5" s="41"/>
      <c r="G5" s="41"/>
      <c r="H5" s="40"/>
    </row>
    <row r="6" ht="36.75" customHeight="1" spans="1:8">
      <c r="A6" s="38"/>
      <c r="B6" s="38" t="s">
        <v>4</v>
      </c>
      <c r="C6" s="38"/>
      <c r="D6" s="38"/>
      <c r="E6" s="41" t="s">
        <v>5</v>
      </c>
      <c r="F6" s="41"/>
      <c r="G6" s="41"/>
      <c r="H6" s="40"/>
    </row>
    <row r="7" ht="36.75" customHeight="1" spans="1:12">
      <c r="A7" s="38"/>
      <c r="B7" s="38" t="s">
        <v>6</v>
      </c>
      <c r="C7" s="38"/>
      <c r="D7" s="38"/>
      <c r="E7" s="41" t="s">
        <v>7</v>
      </c>
      <c r="F7" s="41"/>
      <c r="G7" s="41"/>
      <c r="H7" s="40"/>
      <c r="L7">
        <f>71519.81+1800+59806.51</f>
        <v>133126.32</v>
      </c>
    </row>
    <row r="8" ht="30" customHeight="1" spans="1:8">
      <c r="A8" s="38"/>
      <c r="B8" s="38" t="s">
        <v>8</v>
      </c>
      <c r="C8" s="38"/>
      <c r="D8" s="38"/>
      <c r="E8" s="41"/>
      <c r="F8" s="41"/>
      <c r="G8" s="41"/>
      <c r="H8" s="40"/>
    </row>
    <row r="9" ht="29.25" customHeight="1" spans="1:8">
      <c r="A9" s="38"/>
      <c r="B9" s="38"/>
      <c r="C9" s="38"/>
      <c r="D9" s="38"/>
      <c r="E9" s="41"/>
      <c r="F9" s="41"/>
      <c r="G9" s="41"/>
      <c r="H9" s="41"/>
    </row>
    <row r="10" ht="23.25" customHeight="1" spans="1:8">
      <c r="A10" s="42"/>
      <c r="B10" s="42"/>
      <c r="C10" s="42"/>
      <c r="D10" s="43"/>
      <c r="E10" s="43"/>
      <c r="F10" s="42"/>
      <c r="G10" s="42"/>
      <c r="H10" s="43"/>
    </row>
    <row r="11" ht="36.75" customHeight="1" spans="1:8">
      <c r="A11" s="42"/>
      <c r="B11" s="44" t="s">
        <v>9</v>
      </c>
      <c r="C11" s="44"/>
      <c r="D11" s="43"/>
      <c r="E11" s="45"/>
      <c r="F11" s="43" t="s">
        <v>10</v>
      </c>
      <c r="G11" s="43"/>
      <c r="H11" s="43"/>
    </row>
    <row r="12" ht="33" customHeight="1" spans="1:8">
      <c r="A12" s="42"/>
      <c r="B12" s="44" t="s">
        <v>11</v>
      </c>
      <c r="C12" s="44"/>
      <c r="D12" s="43"/>
      <c r="E12" s="45"/>
      <c r="F12" s="43" t="s">
        <v>12</v>
      </c>
      <c r="G12" s="43"/>
      <c r="H12" s="43"/>
    </row>
    <row r="13" ht="18" customHeight="1" spans="1:8">
      <c r="A13" s="38"/>
      <c r="B13" s="38"/>
      <c r="C13" s="38"/>
      <c r="D13" s="38"/>
      <c r="E13" s="39"/>
      <c r="F13" s="39"/>
      <c r="G13" s="39"/>
      <c r="H13" s="40"/>
    </row>
    <row r="14" ht="32.25" customHeight="1" spans="1:8">
      <c r="A14" s="46"/>
      <c r="B14" s="46"/>
      <c r="C14" s="46"/>
      <c r="D14" s="46"/>
      <c r="E14" s="47"/>
      <c r="F14" s="47"/>
      <c r="G14" s="47"/>
      <c r="H14" s="48"/>
    </row>
    <row r="15" ht="17.25" customHeight="1" spans="1:8">
      <c r="A15" s="49" t="s">
        <v>13</v>
      </c>
      <c r="B15" s="49"/>
      <c r="C15" s="49"/>
      <c r="D15" s="49"/>
      <c r="E15" s="49"/>
      <c r="F15" s="49"/>
      <c r="G15" s="49"/>
      <c r="H15" s="49"/>
    </row>
  </sheetData>
  <mergeCells count="29">
    <mergeCell ref="A1:H1"/>
    <mergeCell ref="B2:C2"/>
    <mergeCell ref="F2:G2"/>
    <mergeCell ref="B3:C3"/>
    <mergeCell ref="F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C9"/>
    <mergeCell ref="F9:G9"/>
    <mergeCell ref="B10:C10"/>
    <mergeCell ref="D10:E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A15:H15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showGridLines="0" topLeftCell="A28" workbookViewId="0">
      <selection activeCell="J54" sqref="J54"/>
    </sheetView>
  </sheetViews>
  <sheetFormatPr defaultColWidth="9" defaultRowHeight="12"/>
  <cols>
    <col min="1" max="1" width="11.6666666666667" customWidth="1"/>
    <col min="2" max="2" width="6.5047619047619" customWidth="1"/>
    <col min="3" max="3" width="36.6666666666667" customWidth="1"/>
    <col min="4" max="4" width="55.6666666666667" customWidth="1"/>
    <col min="5" max="5" width="9.17142857142857" customWidth="1"/>
    <col min="6" max="6" width="7" customWidth="1"/>
    <col min="7" max="7" width="41.3333333333333" customWidth="1"/>
    <col min="10" max="10" width="10.5714285714286"/>
    <col min="12" max="12" width="10.5714285714286"/>
  </cols>
  <sheetData>
    <row r="1" ht="29.25" customHeight="1" spans="1:7">
      <c r="A1" s="1" t="s">
        <v>14</v>
      </c>
      <c r="B1" s="1"/>
      <c r="C1" s="1"/>
      <c r="D1" s="1"/>
      <c r="E1" s="1"/>
      <c r="F1" s="1"/>
      <c r="G1" s="1"/>
    </row>
    <row r="2" ht="25.5" customHeight="1" spans="1:7">
      <c r="A2" s="33" t="s">
        <v>2</v>
      </c>
      <c r="B2" s="2" t="s">
        <v>3</v>
      </c>
      <c r="C2" s="2"/>
      <c r="D2" s="2"/>
      <c r="E2" s="2"/>
      <c r="F2" s="16" t="s">
        <v>15</v>
      </c>
      <c r="G2" s="16"/>
    </row>
    <row r="3" ht="14.25" customHeight="1" spans="1:7">
      <c r="A3" s="3" t="s">
        <v>16</v>
      </c>
      <c r="B3" s="3"/>
      <c r="C3" s="4" t="s">
        <v>17</v>
      </c>
      <c r="D3" s="4" t="s">
        <v>18</v>
      </c>
      <c r="E3" s="4" t="s">
        <v>19</v>
      </c>
      <c r="F3" s="4"/>
      <c r="G3" s="17" t="s">
        <v>20</v>
      </c>
    </row>
    <row r="4" ht="14.25" customHeight="1" spans="1:7">
      <c r="A4" s="5" t="s">
        <v>21</v>
      </c>
      <c r="B4" s="5"/>
      <c r="C4" s="6" t="s">
        <v>22</v>
      </c>
      <c r="D4" s="6" t="s">
        <v>23</v>
      </c>
      <c r="E4" s="8"/>
      <c r="F4" s="8"/>
      <c r="G4" s="19">
        <v>67654.31</v>
      </c>
    </row>
    <row r="5" ht="14.25" customHeight="1" spans="1:7">
      <c r="A5" s="5" t="s">
        <v>24</v>
      </c>
      <c r="B5" s="5"/>
      <c r="C5" s="6" t="s">
        <v>25</v>
      </c>
      <c r="D5" s="6" t="s">
        <v>26</v>
      </c>
      <c r="E5" s="8"/>
      <c r="F5" s="8"/>
      <c r="G5" s="19">
        <v>57.6</v>
      </c>
    </row>
    <row r="6" ht="14.25" customHeight="1" spans="1:7">
      <c r="A6" s="5" t="s">
        <v>27</v>
      </c>
      <c r="B6" s="5"/>
      <c r="C6" s="6" t="s">
        <v>28</v>
      </c>
      <c r="D6" s="6" t="s">
        <v>26</v>
      </c>
      <c r="E6" s="8"/>
      <c r="F6" s="8"/>
      <c r="G6" s="19">
        <v>6633.83</v>
      </c>
    </row>
    <row r="7" ht="14.25" customHeight="1" spans="1:7">
      <c r="A7" s="5" t="s">
        <v>29</v>
      </c>
      <c r="B7" s="5"/>
      <c r="C7" s="6" t="s">
        <v>30</v>
      </c>
      <c r="D7" s="6" t="s">
        <v>26</v>
      </c>
      <c r="E7" s="8"/>
      <c r="F7" s="8"/>
      <c r="G7" s="19">
        <v>29024.66</v>
      </c>
    </row>
    <row r="8" ht="14.25" customHeight="1" spans="1:7">
      <c r="A8" s="5" t="s">
        <v>31</v>
      </c>
      <c r="B8" s="5"/>
      <c r="C8" s="6" t="s">
        <v>32</v>
      </c>
      <c r="D8" s="6" t="s">
        <v>26</v>
      </c>
      <c r="E8" s="8"/>
      <c r="F8" s="8"/>
      <c r="G8" s="19">
        <v>1427.37</v>
      </c>
    </row>
    <row r="9" ht="14.25" customHeight="1" spans="1:7">
      <c r="A9" s="5" t="s">
        <v>33</v>
      </c>
      <c r="B9" s="5"/>
      <c r="C9" s="6" t="s">
        <v>34</v>
      </c>
      <c r="D9" s="6" t="s">
        <v>26</v>
      </c>
      <c r="E9" s="8"/>
      <c r="F9" s="8"/>
      <c r="G9" s="19">
        <v>2366.21</v>
      </c>
    </row>
    <row r="10" ht="14.25" customHeight="1" spans="1:7">
      <c r="A10" s="5" t="s">
        <v>35</v>
      </c>
      <c r="B10" s="5"/>
      <c r="C10" s="6" t="s">
        <v>36</v>
      </c>
      <c r="D10" s="6" t="s">
        <v>26</v>
      </c>
      <c r="E10" s="8"/>
      <c r="F10" s="8"/>
      <c r="G10" s="19">
        <v>1810.92</v>
      </c>
    </row>
    <row r="11" ht="14.25" customHeight="1" spans="1:7">
      <c r="A11" s="5" t="s">
        <v>37</v>
      </c>
      <c r="B11" s="5"/>
      <c r="C11" s="6" t="s">
        <v>38</v>
      </c>
      <c r="D11" s="6" t="s">
        <v>39</v>
      </c>
      <c r="E11" s="8"/>
      <c r="F11" s="8"/>
      <c r="G11" s="19">
        <v>26391.32</v>
      </c>
    </row>
    <row r="12" ht="14.25" customHeight="1" spans="1:7">
      <c r="A12" s="5" t="s">
        <v>40</v>
      </c>
      <c r="B12" s="5"/>
      <c r="C12" s="6" t="s">
        <v>41</v>
      </c>
      <c r="D12" s="6"/>
      <c r="E12" s="8"/>
      <c r="F12" s="8"/>
      <c r="G12" s="19">
        <v>2107.52</v>
      </c>
    </row>
    <row r="13" ht="14.25" customHeight="1" spans="1:7">
      <c r="A13" s="5" t="s">
        <v>42</v>
      </c>
      <c r="B13" s="5"/>
      <c r="C13" s="6" t="s">
        <v>43</v>
      </c>
      <c r="D13" s="6"/>
      <c r="E13" s="8"/>
      <c r="F13" s="8"/>
      <c r="G13" s="19">
        <v>24016.71</v>
      </c>
    </row>
    <row r="14" ht="14.25" customHeight="1" spans="1:7">
      <c r="A14" s="5" t="s">
        <v>44</v>
      </c>
      <c r="B14" s="5"/>
      <c r="C14" s="6" t="s">
        <v>45</v>
      </c>
      <c r="D14" s="6"/>
      <c r="E14" s="8"/>
      <c r="F14" s="8"/>
      <c r="G14" s="19">
        <v>156.7</v>
      </c>
    </row>
    <row r="15" ht="14.25" customHeight="1" spans="1:7">
      <c r="A15" s="5" t="s">
        <v>46</v>
      </c>
      <c r="B15" s="5"/>
      <c r="C15" s="6" t="s">
        <v>47</v>
      </c>
      <c r="D15" s="6"/>
      <c r="E15" s="8"/>
      <c r="F15" s="8"/>
      <c r="G15" s="19">
        <v>110.39</v>
      </c>
    </row>
    <row r="16" ht="14.25" customHeight="1" spans="1:7">
      <c r="A16" s="5" t="s">
        <v>48</v>
      </c>
      <c r="B16" s="5"/>
      <c r="C16" s="6" t="s">
        <v>49</v>
      </c>
      <c r="D16" s="6" t="s">
        <v>50</v>
      </c>
      <c r="E16" s="8"/>
      <c r="F16" s="8"/>
      <c r="G16" s="19">
        <v>1134.22</v>
      </c>
    </row>
    <row r="17" ht="14.25" customHeight="1" spans="1:7">
      <c r="A17" s="5" t="s">
        <v>51</v>
      </c>
      <c r="B17" s="5"/>
      <c r="C17" s="6" t="s">
        <v>25</v>
      </c>
      <c r="D17" s="6" t="s">
        <v>26</v>
      </c>
      <c r="E17" s="8"/>
      <c r="F17" s="8"/>
      <c r="G17" s="19"/>
    </row>
    <row r="18" ht="14.25" customHeight="1" spans="1:7">
      <c r="A18" s="5" t="s">
        <v>52</v>
      </c>
      <c r="B18" s="5"/>
      <c r="C18" s="6" t="s">
        <v>53</v>
      </c>
      <c r="D18" s="6" t="s">
        <v>26</v>
      </c>
      <c r="E18" s="8"/>
      <c r="F18" s="8"/>
      <c r="G18" s="19">
        <v>1134.22</v>
      </c>
    </row>
    <row r="19" ht="25.5" customHeight="1" spans="1:7">
      <c r="A19" s="5" t="s">
        <v>54</v>
      </c>
      <c r="B19" s="5"/>
      <c r="C19" s="6" t="s">
        <v>55</v>
      </c>
      <c r="D19" s="6" t="s">
        <v>56</v>
      </c>
      <c r="E19" s="8"/>
      <c r="F19" s="8"/>
      <c r="G19" s="19"/>
    </row>
    <row r="20" ht="14.25" customHeight="1" spans="1:7">
      <c r="A20" s="5" t="s">
        <v>57</v>
      </c>
      <c r="B20" s="5"/>
      <c r="C20" s="6" t="s">
        <v>28</v>
      </c>
      <c r="D20" s="6" t="s">
        <v>26</v>
      </c>
      <c r="E20" s="8"/>
      <c r="F20" s="8"/>
      <c r="G20" s="19"/>
    </row>
    <row r="21" ht="14.25" customHeight="1" spans="1:7">
      <c r="A21" s="5" t="s">
        <v>58</v>
      </c>
      <c r="B21" s="5"/>
      <c r="C21" s="6" t="s">
        <v>30</v>
      </c>
      <c r="D21" s="6" t="s">
        <v>26</v>
      </c>
      <c r="E21" s="8"/>
      <c r="F21" s="8"/>
      <c r="G21" s="19"/>
    </row>
    <row r="22" ht="14.25" customHeight="1" spans="1:7">
      <c r="A22" s="5" t="s">
        <v>59</v>
      </c>
      <c r="B22" s="5"/>
      <c r="C22" s="6" t="s">
        <v>32</v>
      </c>
      <c r="D22" s="6" t="s">
        <v>26</v>
      </c>
      <c r="E22" s="8"/>
      <c r="F22" s="8"/>
      <c r="G22" s="19"/>
    </row>
    <row r="23" ht="14.25" customHeight="1" spans="1:7">
      <c r="A23" s="5" t="s">
        <v>60</v>
      </c>
      <c r="B23" s="5"/>
      <c r="C23" s="6" t="s">
        <v>34</v>
      </c>
      <c r="D23" s="6" t="s">
        <v>26</v>
      </c>
      <c r="E23" s="8"/>
      <c r="F23" s="8"/>
      <c r="G23" s="19"/>
    </row>
    <row r="24" ht="14.25" customHeight="1" spans="1:7">
      <c r="A24" s="5" t="s">
        <v>61</v>
      </c>
      <c r="B24" s="5"/>
      <c r="C24" s="6" t="s">
        <v>36</v>
      </c>
      <c r="D24" s="6" t="s">
        <v>26</v>
      </c>
      <c r="E24" s="8"/>
      <c r="F24" s="8"/>
      <c r="G24" s="19"/>
    </row>
    <row r="25" ht="14.25" customHeight="1" spans="1:7">
      <c r="A25" s="5" t="s">
        <v>62</v>
      </c>
      <c r="B25" s="5"/>
      <c r="C25" s="6" t="s">
        <v>38</v>
      </c>
      <c r="D25" s="6" t="s">
        <v>63</v>
      </c>
      <c r="E25" s="8"/>
      <c r="F25" s="8"/>
      <c r="G25" s="19"/>
    </row>
    <row r="26" ht="14.25" customHeight="1" spans="1:7">
      <c r="A26" s="5" t="s">
        <v>64</v>
      </c>
      <c r="B26" s="5"/>
      <c r="C26" s="6" t="s">
        <v>41</v>
      </c>
      <c r="D26" s="6"/>
      <c r="E26" s="8"/>
      <c r="F26" s="8"/>
      <c r="G26" s="19"/>
    </row>
    <row r="27" ht="14.25" customHeight="1" spans="1:7">
      <c r="A27" s="5" t="s">
        <v>65</v>
      </c>
      <c r="B27" s="5"/>
      <c r="C27" s="6" t="s">
        <v>43</v>
      </c>
      <c r="D27" s="6"/>
      <c r="E27" s="8"/>
      <c r="F27" s="8"/>
      <c r="G27" s="19"/>
    </row>
    <row r="28" ht="14.25" customHeight="1" spans="1:7">
      <c r="A28" s="5" t="s">
        <v>66</v>
      </c>
      <c r="B28" s="5"/>
      <c r="C28" s="6" t="s">
        <v>45</v>
      </c>
      <c r="D28" s="6"/>
      <c r="E28" s="8"/>
      <c r="F28" s="8"/>
      <c r="G28" s="19"/>
    </row>
    <row r="29" ht="14.25" customHeight="1" spans="1:7">
      <c r="A29" s="5" t="s">
        <v>67</v>
      </c>
      <c r="B29" s="5"/>
      <c r="C29" s="6" t="s">
        <v>47</v>
      </c>
      <c r="D29" s="6"/>
      <c r="E29" s="8"/>
      <c r="F29" s="8"/>
      <c r="G29" s="19"/>
    </row>
    <row r="30" ht="14.25" customHeight="1" spans="1:7">
      <c r="A30" s="5" t="s">
        <v>68</v>
      </c>
      <c r="B30" s="5"/>
      <c r="C30" s="6" t="s">
        <v>69</v>
      </c>
      <c r="D30" s="6" t="s">
        <v>70</v>
      </c>
      <c r="E30" s="8"/>
      <c r="F30" s="8"/>
      <c r="G30" s="19"/>
    </row>
    <row r="31" ht="14.25" customHeight="1" spans="1:7">
      <c r="A31" s="11" t="s">
        <v>71</v>
      </c>
      <c r="B31" s="11"/>
      <c r="C31" s="12" t="s">
        <v>69</v>
      </c>
      <c r="D31" s="12" t="s">
        <v>26</v>
      </c>
      <c r="E31" s="14" t="s">
        <v>72</v>
      </c>
      <c r="F31" s="14"/>
      <c r="G31" s="20"/>
    </row>
    <row r="32" ht="29.25" customHeight="1" spans="1:7">
      <c r="A32" s="1" t="s">
        <v>14</v>
      </c>
      <c r="B32" s="1"/>
      <c r="C32" s="1"/>
      <c r="D32" s="1"/>
      <c r="E32" s="1"/>
      <c r="F32" s="1"/>
      <c r="G32" s="1"/>
    </row>
    <row r="33" ht="25.5" customHeight="1" spans="1:7">
      <c r="A33" s="33" t="s">
        <v>2</v>
      </c>
      <c r="B33" s="2" t="s">
        <v>3</v>
      </c>
      <c r="C33" s="2"/>
      <c r="D33" s="2"/>
      <c r="E33" s="2"/>
      <c r="F33" s="16" t="s">
        <v>73</v>
      </c>
      <c r="G33" s="16"/>
    </row>
    <row r="34" ht="14.25" customHeight="1" spans="1:7">
      <c r="A34" s="3" t="s">
        <v>16</v>
      </c>
      <c r="B34" s="3"/>
      <c r="C34" s="4" t="s">
        <v>17</v>
      </c>
      <c r="D34" s="4" t="s">
        <v>18</v>
      </c>
      <c r="E34" s="4" t="s">
        <v>19</v>
      </c>
      <c r="F34" s="4"/>
      <c r="G34" s="17" t="s">
        <v>20</v>
      </c>
    </row>
    <row r="35" ht="14.25" customHeight="1" spans="1:7">
      <c r="A35" s="5" t="s">
        <v>74</v>
      </c>
      <c r="B35" s="5"/>
      <c r="C35" s="6" t="s">
        <v>75</v>
      </c>
      <c r="D35" s="6"/>
      <c r="E35" s="8"/>
      <c r="F35" s="8"/>
      <c r="G35" s="19"/>
    </row>
    <row r="36" ht="14.25" customHeight="1" spans="1:7">
      <c r="A36" s="5" t="s">
        <v>76</v>
      </c>
      <c r="B36" s="5"/>
      <c r="C36" s="6" t="s">
        <v>77</v>
      </c>
      <c r="D36" s="6" t="s">
        <v>78</v>
      </c>
      <c r="E36" s="8"/>
      <c r="F36" s="8"/>
      <c r="G36" s="19"/>
    </row>
    <row r="37" ht="14.25" customHeight="1" spans="1:7">
      <c r="A37" s="5" t="s">
        <v>79</v>
      </c>
      <c r="B37" s="5"/>
      <c r="C37" s="6" t="s">
        <v>80</v>
      </c>
      <c r="D37" s="6"/>
      <c r="E37" s="8"/>
      <c r="F37" s="8"/>
      <c r="G37" s="19"/>
    </row>
    <row r="38" ht="14.25" customHeight="1" spans="1:7">
      <c r="A38" s="5" t="s">
        <v>81</v>
      </c>
      <c r="B38" s="5"/>
      <c r="C38" s="6" t="s">
        <v>82</v>
      </c>
      <c r="D38" s="6"/>
      <c r="E38" s="8"/>
      <c r="F38" s="8"/>
      <c r="G38" s="19"/>
    </row>
    <row r="39" ht="14.25" customHeight="1" spans="1:7">
      <c r="A39" s="5" t="s">
        <v>83</v>
      </c>
      <c r="B39" s="5"/>
      <c r="C39" s="6" t="s">
        <v>84</v>
      </c>
      <c r="D39" s="6"/>
      <c r="E39" s="8"/>
      <c r="F39" s="8"/>
      <c r="G39" s="19"/>
    </row>
    <row r="40" ht="14.25" customHeight="1" spans="1:7">
      <c r="A40" s="5" t="s">
        <v>85</v>
      </c>
      <c r="B40" s="5"/>
      <c r="C40" s="6" t="s">
        <v>86</v>
      </c>
      <c r="D40" s="6" t="s">
        <v>87</v>
      </c>
      <c r="E40" s="8"/>
      <c r="F40" s="8"/>
      <c r="G40" s="19"/>
    </row>
    <row r="41" ht="14.25" customHeight="1" spans="1:7">
      <c r="A41" s="5" t="s">
        <v>88</v>
      </c>
      <c r="B41" s="5"/>
      <c r="C41" s="6" t="s">
        <v>89</v>
      </c>
      <c r="D41" s="6"/>
      <c r="E41" s="8"/>
      <c r="F41" s="8"/>
      <c r="G41" s="19"/>
    </row>
    <row r="42" ht="14.25" customHeight="1" spans="1:7">
      <c r="A42" s="5" t="s">
        <v>90</v>
      </c>
      <c r="B42" s="5"/>
      <c r="C42" s="6" t="s">
        <v>91</v>
      </c>
      <c r="D42" s="6" t="s">
        <v>92</v>
      </c>
      <c r="E42" s="8"/>
      <c r="F42" s="8"/>
      <c r="G42" s="19">
        <v>1014.13</v>
      </c>
    </row>
    <row r="43" ht="14.25" customHeight="1" spans="1:7">
      <c r="A43" s="5" t="s">
        <v>93</v>
      </c>
      <c r="B43" s="5"/>
      <c r="C43" s="6" t="s">
        <v>94</v>
      </c>
      <c r="D43" s="6" t="s">
        <v>26</v>
      </c>
      <c r="E43" s="8"/>
      <c r="F43" s="8"/>
      <c r="G43" s="19">
        <v>1014.13</v>
      </c>
    </row>
    <row r="44" ht="14.25" customHeight="1" spans="1:7">
      <c r="A44" s="5" t="s">
        <v>95</v>
      </c>
      <c r="B44" s="5"/>
      <c r="C44" s="6" t="s">
        <v>96</v>
      </c>
      <c r="D44" s="6"/>
      <c r="E44" s="8"/>
      <c r="F44" s="8"/>
      <c r="G44" s="19"/>
    </row>
    <row r="45" ht="14.25" customHeight="1" spans="1:7">
      <c r="A45" s="5" t="s">
        <v>97</v>
      </c>
      <c r="B45" s="5"/>
      <c r="C45" s="6" t="s">
        <v>89</v>
      </c>
      <c r="D45" s="6"/>
      <c r="E45" s="8"/>
      <c r="F45" s="8"/>
      <c r="G45" s="19"/>
    </row>
    <row r="46" ht="14.25" customHeight="1" spans="1:7">
      <c r="A46" s="5" t="s">
        <v>98</v>
      </c>
      <c r="B46" s="5"/>
      <c r="C46" s="6" t="s">
        <v>99</v>
      </c>
      <c r="D46" s="6"/>
      <c r="E46" s="8"/>
      <c r="F46" s="8"/>
      <c r="G46" s="19"/>
    </row>
    <row r="47" ht="14.25" customHeight="1" spans="1:7">
      <c r="A47" s="5" t="s">
        <v>100</v>
      </c>
      <c r="B47" s="5"/>
      <c r="C47" s="6" t="s">
        <v>101</v>
      </c>
      <c r="D47" s="6" t="s">
        <v>102</v>
      </c>
      <c r="E47" s="8"/>
      <c r="F47" s="8"/>
      <c r="G47" s="19">
        <v>69802.66</v>
      </c>
    </row>
    <row r="48" ht="14.25" customHeight="1" spans="1:7">
      <c r="A48" s="5" t="s">
        <v>103</v>
      </c>
      <c r="B48" s="5"/>
      <c r="C48" s="6" t="s">
        <v>104</v>
      </c>
      <c r="D48" s="6" t="s">
        <v>105</v>
      </c>
      <c r="E48" s="8"/>
      <c r="F48" s="8"/>
      <c r="G48" s="19">
        <v>0.06</v>
      </c>
    </row>
    <row r="49" ht="14.25" customHeight="1" spans="1:7">
      <c r="A49" s="5" t="s">
        <v>106</v>
      </c>
      <c r="B49" s="5"/>
      <c r="C49" s="6" t="s">
        <v>107</v>
      </c>
      <c r="D49" s="6" t="s">
        <v>108</v>
      </c>
      <c r="E49" s="8"/>
      <c r="F49" s="8"/>
      <c r="G49" s="19">
        <v>65614.5</v>
      </c>
    </row>
    <row r="50" ht="14.25" customHeight="1" spans="1:7">
      <c r="A50" s="5" t="s">
        <v>109</v>
      </c>
      <c r="B50" s="5"/>
      <c r="C50" s="6" t="s">
        <v>110</v>
      </c>
      <c r="D50" s="6" t="s">
        <v>111</v>
      </c>
      <c r="E50" s="8" t="s">
        <v>109</v>
      </c>
      <c r="F50" s="8"/>
      <c r="G50" s="19">
        <v>5905.31</v>
      </c>
    </row>
    <row r="51" ht="14.25" customHeight="1" spans="1:10">
      <c r="A51" s="5" t="s">
        <v>112</v>
      </c>
      <c r="B51" s="5"/>
      <c r="C51" s="6" t="s">
        <v>113</v>
      </c>
      <c r="D51" s="6" t="s">
        <v>114</v>
      </c>
      <c r="E51" s="8"/>
      <c r="F51" s="8"/>
      <c r="G51" s="19">
        <v>71519.81</v>
      </c>
      <c r="J51">
        <f>403.56*1.3*114</f>
        <v>59807.592</v>
      </c>
    </row>
    <row r="52" ht="13.5" customHeight="1" spans="1:7">
      <c r="A52" s="5"/>
      <c r="B52" s="5"/>
      <c r="C52" s="6"/>
      <c r="D52" s="6"/>
      <c r="E52" s="8"/>
      <c r="F52" s="8"/>
      <c r="G52" s="19"/>
    </row>
    <row r="53" ht="13.5" customHeight="1" spans="1:7">
      <c r="A53" s="5"/>
      <c r="B53" s="5"/>
      <c r="C53" s="6"/>
      <c r="D53" s="6"/>
      <c r="E53" s="8"/>
      <c r="F53" s="8"/>
      <c r="G53" s="19"/>
    </row>
    <row r="54" ht="13.5" customHeight="1" spans="1:12">
      <c r="A54" s="5"/>
      <c r="B54" s="5"/>
      <c r="C54" s="6"/>
      <c r="D54" s="6"/>
      <c r="E54" s="8"/>
      <c r="F54" s="8"/>
      <c r="G54" s="19"/>
      <c r="J54">
        <v>59806.51</v>
      </c>
      <c r="L54">
        <f>J54+G51</f>
        <v>131326.32</v>
      </c>
    </row>
    <row r="55" ht="13.5" customHeight="1" spans="1:7">
      <c r="A55" s="5"/>
      <c r="B55" s="5"/>
      <c r="C55" s="6"/>
      <c r="D55" s="6"/>
      <c r="E55" s="8"/>
      <c r="F55" s="8"/>
      <c r="G55" s="19"/>
    </row>
    <row r="56" ht="13.5" customHeight="1" spans="1:7">
      <c r="A56" s="5"/>
      <c r="B56" s="5"/>
      <c r="C56" s="6"/>
      <c r="D56" s="6"/>
      <c r="E56" s="8"/>
      <c r="F56" s="8"/>
      <c r="G56" s="19"/>
    </row>
    <row r="57" ht="13.5" customHeight="1" spans="1:7">
      <c r="A57" s="5"/>
      <c r="B57" s="5"/>
      <c r="C57" s="6"/>
      <c r="D57" s="6"/>
      <c r="E57" s="8"/>
      <c r="F57" s="8"/>
      <c r="G57" s="19"/>
    </row>
    <row r="58" ht="13.5" customHeight="1" spans="1:7">
      <c r="A58" s="5"/>
      <c r="B58" s="5"/>
      <c r="C58" s="6"/>
      <c r="D58" s="6"/>
      <c r="E58" s="8"/>
      <c r="F58" s="8"/>
      <c r="G58" s="19"/>
    </row>
    <row r="59" ht="13.5" customHeight="1" spans="1:7">
      <c r="A59" s="5"/>
      <c r="B59" s="5"/>
      <c r="C59" s="6"/>
      <c r="D59" s="6"/>
      <c r="E59" s="8"/>
      <c r="F59" s="8"/>
      <c r="G59" s="19"/>
    </row>
    <row r="60" ht="13.5" customHeight="1" spans="1:7">
      <c r="A60" s="5"/>
      <c r="B60" s="5"/>
      <c r="C60" s="6"/>
      <c r="D60" s="6"/>
      <c r="E60" s="8"/>
      <c r="F60" s="8"/>
      <c r="G60" s="19"/>
    </row>
    <row r="61" ht="13.5" customHeight="1" spans="1:7">
      <c r="A61" s="5"/>
      <c r="B61" s="5"/>
      <c r="C61" s="6"/>
      <c r="D61" s="6"/>
      <c r="E61" s="8"/>
      <c r="F61" s="8"/>
      <c r="G61" s="19"/>
    </row>
    <row r="62" ht="13.5" customHeight="1" spans="1:7">
      <c r="A62" s="5"/>
      <c r="B62" s="5"/>
      <c r="C62" s="6"/>
      <c r="D62" s="6"/>
      <c r="E62" s="8"/>
      <c r="F62" s="8"/>
      <c r="G62" s="19"/>
    </row>
    <row r="63" ht="13.5" customHeight="1" spans="1:7">
      <c r="A63" s="11"/>
      <c r="B63" s="11"/>
      <c r="C63" s="12"/>
      <c r="D63" s="12"/>
      <c r="E63" s="14"/>
      <c r="F63" s="14"/>
      <c r="G63" s="20"/>
    </row>
    <row r="70" spans="7:7">
      <c r="G70">
        <f>G51+[1]工程量清单!$F$15+'[2]3、单位工程费用表（横）'!$G$51</f>
        <v>112937.02</v>
      </c>
    </row>
  </sheetData>
  <mergeCells count="124">
    <mergeCell ref="A1:G1"/>
    <mergeCell ref="B2:E2"/>
    <mergeCell ref="F2:G2"/>
    <mergeCell ref="A3:B3"/>
    <mergeCell ref="E3:F3"/>
    <mergeCell ref="A4:B4"/>
    <mergeCell ref="E4:F4"/>
    <mergeCell ref="A5:B5"/>
    <mergeCell ref="E5:F5"/>
    <mergeCell ref="A6:B6"/>
    <mergeCell ref="E6:F6"/>
    <mergeCell ref="A7:B7"/>
    <mergeCell ref="E7:F7"/>
    <mergeCell ref="A8:B8"/>
    <mergeCell ref="E8:F8"/>
    <mergeCell ref="A9:B9"/>
    <mergeCell ref="E9:F9"/>
    <mergeCell ref="A10:B10"/>
    <mergeCell ref="E10:F10"/>
    <mergeCell ref="A11:B11"/>
    <mergeCell ref="E11:F11"/>
    <mergeCell ref="A12:B12"/>
    <mergeCell ref="E12:F12"/>
    <mergeCell ref="A13:B13"/>
    <mergeCell ref="E13:F13"/>
    <mergeCell ref="A14:B14"/>
    <mergeCell ref="E14:F14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6:B26"/>
    <mergeCell ref="E26:F26"/>
    <mergeCell ref="A27:B27"/>
    <mergeCell ref="E27:F27"/>
    <mergeCell ref="A28:B28"/>
    <mergeCell ref="E28:F28"/>
    <mergeCell ref="A29:B29"/>
    <mergeCell ref="E29:F29"/>
    <mergeCell ref="A30:B30"/>
    <mergeCell ref="E30:F30"/>
    <mergeCell ref="A31:B31"/>
    <mergeCell ref="E31:F31"/>
    <mergeCell ref="A32:G32"/>
    <mergeCell ref="B33:E33"/>
    <mergeCell ref="F33:G33"/>
    <mergeCell ref="A34:B34"/>
    <mergeCell ref="E34:F34"/>
    <mergeCell ref="A35:B35"/>
    <mergeCell ref="E35:F35"/>
    <mergeCell ref="A36:B36"/>
    <mergeCell ref="E36:F36"/>
    <mergeCell ref="A37:B37"/>
    <mergeCell ref="E37:F37"/>
    <mergeCell ref="A38:B38"/>
    <mergeCell ref="E38:F38"/>
    <mergeCell ref="A39:B39"/>
    <mergeCell ref="E39:F39"/>
    <mergeCell ref="A40:B40"/>
    <mergeCell ref="E40:F40"/>
    <mergeCell ref="A41:B41"/>
    <mergeCell ref="E41:F41"/>
    <mergeCell ref="A42:B42"/>
    <mergeCell ref="E42:F42"/>
    <mergeCell ref="A43:B43"/>
    <mergeCell ref="E43:F43"/>
    <mergeCell ref="A44:B44"/>
    <mergeCell ref="E44:F44"/>
    <mergeCell ref="A45:B45"/>
    <mergeCell ref="E45:F45"/>
    <mergeCell ref="A46:B46"/>
    <mergeCell ref="E46:F46"/>
    <mergeCell ref="A47:B47"/>
    <mergeCell ref="E47:F47"/>
    <mergeCell ref="A48:B48"/>
    <mergeCell ref="E48:F48"/>
    <mergeCell ref="A49:B49"/>
    <mergeCell ref="E49:F49"/>
    <mergeCell ref="A50:B50"/>
    <mergeCell ref="E50:F50"/>
    <mergeCell ref="A51:B51"/>
    <mergeCell ref="E51:F51"/>
    <mergeCell ref="A52:B52"/>
    <mergeCell ref="E52:F52"/>
    <mergeCell ref="A53:B53"/>
    <mergeCell ref="E53:F53"/>
    <mergeCell ref="A54:B54"/>
    <mergeCell ref="E54:F54"/>
    <mergeCell ref="A55:B55"/>
    <mergeCell ref="E55:F55"/>
    <mergeCell ref="A56:B56"/>
    <mergeCell ref="E56:F56"/>
    <mergeCell ref="A57:B57"/>
    <mergeCell ref="E57:F57"/>
    <mergeCell ref="A58:B58"/>
    <mergeCell ref="E58:F58"/>
    <mergeCell ref="A59:B59"/>
    <mergeCell ref="E59:F59"/>
    <mergeCell ref="A60:B60"/>
    <mergeCell ref="E60:F60"/>
    <mergeCell ref="A61:B61"/>
    <mergeCell ref="E61:F61"/>
    <mergeCell ref="A62:B62"/>
    <mergeCell ref="E62:F62"/>
    <mergeCell ref="A63:B63"/>
    <mergeCell ref="E63:F6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GridLines="0" workbookViewId="0">
      <selection activeCell="H20" sqref="H20"/>
    </sheetView>
  </sheetViews>
  <sheetFormatPr defaultColWidth="9" defaultRowHeight="12"/>
  <cols>
    <col min="1" max="1" width="7" customWidth="1"/>
    <col min="2" max="2" width="4.16190476190476" customWidth="1"/>
    <col min="3" max="3" width="5.83809523809524" customWidth="1"/>
    <col min="4" max="4" width="38.6666666666667" customWidth="1"/>
    <col min="5" max="5" width="9" customWidth="1"/>
    <col min="6" max="6" width="9.33333333333333" customWidth="1"/>
    <col min="7" max="7" width="9.17142857142857" customWidth="1"/>
    <col min="8" max="9" width="9" customWidth="1"/>
    <col min="10" max="10" width="8.82857142857143" customWidth="1"/>
    <col min="11" max="11" width="3" customWidth="1"/>
    <col min="12" max="12" width="5.83809523809524" customWidth="1"/>
    <col min="13" max="14" width="8.82857142857143" customWidth="1"/>
    <col min="15" max="15" width="10.3333333333333" customWidth="1"/>
    <col min="16" max="16" width="11.5047619047619" customWidth="1"/>
    <col min="17" max="17" width="9.66666666666667" customWidth="1"/>
  </cols>
  <sheetData>
    <row r="1" ht="30" customHeight="1" spans="1:17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4.25" customHeight="1" spans="1:17">
      <c r="A2" s="2" t="s">
        <v>116</v>
      </c>
      <c r="B2" s="2"/>
      <c r="C2" s="2" t="s">
        <v>3</v>
      </c>
      <c r="D2" s="2"/>
      <c r="E2" s="2"/>
      <c r="F2" s="2"/>
      <c r="G2" s="2"/>
      <c r="H2" s="2"/>
      <c r="I2" s="2"/>
      <c r="J2" s="2"/>
      <c r="K2" s="2"/>
      <c r="L2" s="16" t="s">
        <v>117</v>
      </c>
      <c r="M2" s="16"/>
      <c r="N2" s="16"/>
      <c r="O2" s="16"/>
      <c r="P2" s="16"/>
      <c r="Q2" s="16"/>
    </row>
    <row r="3" ht="14.25" customHeight="1" spans="1:17">
      <c r="A3" s="3" t="s">
        <v>16</v>
      </c>
      <c r="B3" s="21" t="s">
        <v>118</v>
      </c>
      <c r="C3" s="21"/>
      <c r="D3" s="21" t="s">
        <v>119</v>
      </c>
      <c r="E3" s="21" t="s">
        <v>120</v>
      </c>
      <c r="F3" s="21" t="s">
        <v>121</v>
      </c>
      <c r="G3" s="21" t="s">
        <v>122</v>
      </c>
      <c r="H3" s="21" t="s">
        <v>123</v>
      </c>
      <c r="I3" s="21" t="s">
        <v>124</v>
      </c>
      <c r="J3" s="21"/>
      <c r="K3" s="21"/>
      <c r="L3" s="21"/>
      <c r="M3" s="21"/>
      <c r="N3" s="21"/>
      <c r="O3" s="21"/>
      <c r="P3" s="21"/>
      <c r="Q3" s="31"/>
    </row>
    <row r="4" ht="25.5" customHeight="1" spans="1:17">
      <c r="A4" s="22"/>
      <c r="B4" s="23"/>
      <c r="C4" s="23"/>
      <c r="D4" s="23"/>
      <c r="E4" s="23"/>
      <c r="F4" s="23"/>
      <c r="G4" s="23"/>
      <c r="H4" s="23"/>
      <c r="I4" s="23" t="s">
        <v>125</v>
      </c>
      <c r="J4" s="23" t="s">
        <v>126</v>
      </c>
      <c r="K4" s="23" t="s">
        <v>127</v>
      </c>
      <c r="L4" s="23"/>
      <c r="M4" s="23" t="s">
        <v>128</v>
      </c>
      <c r="N4" s="23" t="s">
        <v>129</v>
      </c>
      <c r="O4" s="23" t="s">
        <v>130</v>
      </c>
      <c r="P4" s="23" t="s">
        <v>131</v>
      </c>
      <c r="Q4" s="32" t="s">
        <v>132</v>
      </c>
    </row>
    <row r="5" ht="14.25" customHeight="1" spans="1:17">
      <c r="A5" s="22">
        <v>1</v>
      </c>
      <c r="B5" s="23" t="s">
        <v>133</v>
      </c>
      <c r="C5" s="23"/>
      <c r="D5" s="24" t="s">
        <v>134</v>
      </c>
      <c r="E5" s="23" t="s">
        <v>135</v>
      </c>
      <c r="F5" s="8">
        <v>300</v>
      </c>
      <c r="G5" s="8">
        <v>1.71</v>
      </c>
      <c r="H5" s="25">
        <v>514.02</v>
      </c>
      <c r="I5" s="8">
        <v>21.27</v>
      </c>
      <c r="J5" s="25"/>
      <c r="K5" s="8">
        <v>436.05</v>
      </c>
      <c r="L5" s="8"/>
      <c r="M5" s="8">
        <v>11.79</v>
      </c>
      <c r="N5" s="8">
        <v>9.18</v>
      </c>
      <c r="O5" s="8">
        <v>13.23</v>
      </c>
      <c r="P5" s="8">
        <v>6.09</v>
      </c>
      <c r="Q5" s="19">
        <v>16.41</v>
      </c>
    </row>
    <row r="6" ht="14.25" customHeight="1" spans="1:17">
      <c r="A6" s="22">
        <v>2</v>
      </c>
      <c r="B6" s="23" t="s">
        <v>136</v>
      </c>
      <c r="C6" s="23"/>
      <c r="D6" s="24" t="s">
        <v>137</v>
      </c>
      <c r="E6" s="23" t="s">
        <v>138</v>
      </c>
      <c r="F6" s="8">
        <v>1</v>
      </c>
      <c r="G6" s="8">
        <v>1148.02</v>
      </c>
      <c r="H6" s="25">
        <v>1148.02</v>
      </c>
      <c r="I6" s="8"/>
      <c r="J6" s="25"/>
      <c r="K6" s="8">
        <v>1148.02</v>
      </c>
      <c r="L6" s="8"/>
      <c r="M6" s="8"/>
      <c r="N6" s="8"/>
      <c r="O6" s="8"/>
      <c r="P6" s="8"/>
      <c r="Q6" s="19"/>
    </row>
    <row r="7" ht="36.75" customHeight="1" spans="1:17">
      <c r="A7" s="22">
        <v>3</v>
      </c>
      <c r="B7" s="23" t="s">
        <v>139</v>
      </c>
      <c r="C7" s="23"/>
      <c r="D7" s="24" t="s">
        <v>140</v>
      </c>
      <c r="E7" s="23" t="s">
        <v>135</v>
      </c>
      <c r="F7" s="8">
        <v>484</v>
      </c>
      <c r="G7" s="8">
        <v>141.56</v>
      </c>
      <c r="H7" s="25">
        <v>68516.93</v>
      </c>
      <c r="I7" s="8">
        <v>8720.08</v>
      </c>
      <c r="J7" s="25">
        <v>53041.37</v>
      </c>
      <c r="K7" s="8"/>
      <c r="L7" s="8"/>
      <c r="M7" s="8">
        <v>2464.82</v>
      </c>
      <c r="N7" s="8">
        <v>1801.74</v>
      </c>
      <c r="O7" s="8">
        <v>1120.99</v>
      </c>
      <c r="P7" s="8">
        <v>370.21</v>
      </c>
      <c r="Q7" s="19">
        <v>997.72</v>
      </c>
    </row>
    <row r="8" ht="14.25" customHeight="1" spans="1:17">
      <c r="A8" s="26"/>
      <c r="B8" s="27"/>
      <c r="C8" s="27"/>
      <c r="D8" s="27" t="s">
        <v>141</v>
      </c>
      <c r="E8" s="27"/>
      <c r="F8" s="28"/>
      <c r="G8" s="27"/>
      <c r="H8" s="29">
        <v>70178.97</v>
      </c>
      <c r="I8" s="14">
        <v>8741.35</v>
      </c>
      <c r="J8" s="29">
        <v>53041.37</v>
      </c>
      <c r="K8" s="14">
        <v>1584.07</v>
      </c>
      <c r="L8" s="14"/>
      <c r="M8" s="14">
        <v>2476.61</v>
      </c>
      <c r="N8" s="14">
        <v>1810.92</v>
      </c>
      <c r="O8" s="14">
        <v>1134.22</v>
      </c>
      <c r="P8" s="14">
        <v>376.3</v>
      </c>
      <c r="Q8" s="20">
        <v>1014.13</v>
      </c>
    </row>
    <row r="9" ht="14.25" customHeight="1" spans="1:17">
      <c r="A9" s="2" t="s">
        <v>10</v>
      </c>
      <c r="B9" s="2"/>
      <c r="C9" s="30" t="s">
        <v>142</v>
      </c>
      <c r="D9" s="30"/>
      <c r="E9" s="30"/>
      <c r="F9" s="30"/>
      <c r="G9" s="30"/>
      <c r="H9" s="30"/>
      <c r="I9" s="30"/>
      <c r="J9" s="30"/>
      <c r="K9" s="30"/>
      <c r="L9" s="30" t="s">
        <v>143</v>
      </c>
      <c r="M9" s="30"/>
      <c r="N9" s="30"/>
      <c r="O9" s="30"/>
      <c r="P9" s="30"/>
      <c r="Q9" s="30"/>
    </row>
    <row r="13" spans="7:7">
      <c r="G13">
        <f>68.1*4+9*6</f>
        <v>326.4</v>
      </c>
    </row>
  </sheetData>
  <mergeCells count="24">
    <mergeCell ref="A1:Q1"/>
    <mergeCell ref="A2:B2"/>
    <mergeCell ref="C2:K2"/>
    <mergeCell ref="L2:Q2"/>
    <mergeCell ref="I3:Q3"/>
    <mergeCell ref="K4:L4"/>
    <mergeCell ref="B5:C5"/>
    <mergeCell ref="K5:L5"/>
    <mergeCell ref="B6:C6"/>
    <mergeCell ref="K6:L6"/>
    <mergeCell ref="B7:C7"/>
    <mergeCell ref="K7:L7"/>
    <mergeCell ref="B8:C8"/>
    <mergeCell ref="K8:L8"/>
    <mergeCell ref="A9:B9"/>
    <mergeCell ref="C9:K9"/>
    <mergeCell ref="L9:Q9"/>
    <mergeCell ref="A3:A4"/>
    <mergeCell ref="D3:D4"/>
    <mergeCell ref="E3:E4"/>
    <mergeCell ref="F3:F4"/>
    <mergeCell ref="G3:G4"/>
    <mergeCell ref="H3:H4"/>
    <mergeCell ref="B3:C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workbookViewId="0">
      <selection activeCell="A1" sqref="A1:L1"/>
    </sheetView>
  </sheetViews>
  <sheetFormatPr defaultColWidth="9" defaultRowHeight="12"/>
  <cols>
    <col min="1" max="1" width="7.33333333333333" customWidth="1"/>
    <col min="2" max="2" width="45.8285714285714" customWidth="1"/>
    <col min="3" max="3" width="5.83809523809524" customWidth="1"/>
    <col min="4" max="4" width="4.33333333333333" customWidth="1"/>
    <col min="5" max="5" width="12.1714285714286" customWidth="1"/>
    <col min="6" max="6" width="15.5047619047619" customWidth="1"/>
    <col min="7" max="7" width="15" customWidth="1"/>
    <col min="8" max="8" width="7.5047619047619" customWidth="1"/>
    <col min="9" max="9" width="8" customWidth="1"/>
    <col min="10" max="12" width="15.5047619047619" customWidth="1"/>
  </cols>
  <sheetData>
    <row r="1" ht="40.5" customHeight="1" spans="1:12">
      <c r="A1" s="1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 spans="1:12">
      <c r="A2" s="2" t="s">
        <v>145</v>
      </c>
      <c r="B2" s="2"/>
      <c r="C2" s="2"/>
      <c r="D2" s="2"/>
      <c r="E2" s="2"/>
      <c r="F2" s="2"/>
      <c r="G2" s="2"/>
      <c r="H2" s="2"/>
      <c r="I2" s="16" t="s">
        <v>146</v>
      </c>
      <c r="J2" s="16"/>
      <c r="K2" s="16"/>
      <c r="L2" s="16"/>
    </row>
    <row r="3" ht="18" customHeight="1" spans="1:12">
      <c r="A3" s="3" t="s">
        <v>16</v>
      </c>
      <c r="B3" s="4" t="s">
        <v>147</v>
      </c>
      <c r="C3" s="4" t="s">
        <v>120</v>
      </c>
      <c r="D3" s="4"/>
      <c r="E3" s="4" t="s">
        <v>148</v>
      </c>
      <c r="F3" s="4" t="s">
        <v>149</v>
      </c>
      <c r="G3" s="4" t="s">
        <v>150</v>
      </c>
      <c r="H3" s="4" t="s">
        <v>151</v>
      </c>
      <c r="I3" s="4"/>
      <c r="J3" s="4" t="s">
        <v>152</v>
      </c>
      <c r="K3" s="4" t="s">
        <v>153</v>
      </c>
      <c r="L3" s="17" t="s">
        <v>154</v>
      </c>
    </row>
    <row r="4" ht="18" customHeight="1" spans="1:12">
      <c r="A4" s="5" t="s">
        <v>155</v>
      </c>
      <c r="B4" s="6" t="s">
        <v>156</v>
      </c>
      <c r="C4" s="6"/>
      <c r="D4" s="6"/>
      <c r="E4" s="6"/>
      <c r="F4" s="6"/>
      <c r="G4" s="6"/>
      <c r="H4" s="6"/>
      <c r="I4" s="6"/>
      <c r="J4" s="6"/>
      <c r="K4" s="6"/>
      <c r="L4" s="18"/>
    </row>
    <row r="5" ht="18" customHeight="1" spans="1:12">
      <c r="A5" s="5">
        <v>1</v>
      </c>
      <c r="B5" s="6" t="s">
        <v>157</v>
      </c>
      <c r="C5" s="7" t="s">
        <v>158</v>
      </c>
      <c r="D5" s="7"/>
      <c r="E5" s="8">
        <v>20.578</v>
      </c>
      <c r="F5" s="8">
        <v>87.1</v>
      </c>
      <c r="G5" s="8">
        <v>1792.36</v>
      </c>
      <c r="H5" s="8">
        <v>87.1</v>
      </c>
      <c r="I5" s="8"/>
      <c r="J5" s="8">
        <v>1792.36</v>
      </c>
      <c r="K5" s="8"/>
      <c r="L5" s="19"/>
    </row>
    <row r="6" ht="18" customHeight="1" spans="1:12">
      <c r="A6" s="5">
        <v>2</v>
      </c>
      <c r="B6" s="6" t="s">
        <v>159</v>
      </c>
      <c r="C6" s="7" t="s">
        <v>158</v>
      </c>
      <c r="D6" s="7"/>
      <c r="E6" s="8">
        <v>36.131</v>
      </c>
      <c r="F6" s="8">
        <v>134</v>
      </c>
      <c r="G6" s="8">
        <v>4841.5</v>
      </c>
      <c r="H6" s="8">
        <v>134</v>
      </c>
      <c r="I6" s="8"/>
      <c r="J6" s="8">
        <v>4841.5</v>
      </c>
      <c r="K6" s="8"/>
      <c r="L6" s="19"/>
    </row>
    <row r="7" ht="18" customHeight="1" spans="1:12">
      <c r="A7" s="5"/>
      <c r="B7" s="9" t="s">
        <v>160</v>
      </c>
      <c r="C7" s="7"/>
      <c r="D7" s="7"/>
      <c r="E7" s="8"/>
      <c r="F7" s="8"/>
      <c r="G7" s="8">
        <v>6633.86</v>
      </c>
      <c r="H7" s="8"/>
      <c r="I7" s="8"/>
      <c r="J7" s="8">
        <v>6633.86</v>
      </c>
      <c r="K7" s="8"/>
      <c r="L7" s="19"/>
    </row>
    <row r="8" ht="18" customHeight="1" spans="1:12">
      <c r="A8" s="5" t="s">
        <v>161</v>
      </c>
      <c r="B8" s="9" t="s">
        <v>162</v>
      </c>
      <c r="C8" s="6"/>
      <c r="D8" s="6"/>
      <c r="E8" s="6"/>
      <c r="F8" s="6"/>
      <c r="G8" s="6"/>
      <c r="H8" s="6"/>
      <c r="I8" s="6"/>
      <c r="J8" s="6"/>
      <c r="K8" s="6"/>
      <c r="L8" s="18"/>
    </row>
    <row r="9" ht="18" customHeight="1" spans="1:12">
      <c r="A9" s="5">
        <v>1</v>
      </c>
      <c r="B9" s="6" t="s">
        <v>163</v>
      </c>
      <c r="C9" s="7" t="s">
        <v>164</v>
      </c>
      <c r="D9" s="7"/>
      <c r="E9" s="8">
        <v>37.268</v>
      </c>
      <c r="F9" s="8">
        <v>4.5</v>
      </c>
      <c r="G9" s="8">
        <v>167.71</v>
      </c>
      <c r="H9" s="8">
        <v>5.783</v>
      </c>
      <c r="I9" s="8"/>
      <c r="J9" s="8">
        <v>215.52</v>
      </c>
      <c r="K9" s="8">
        <v>1.283</v>
      </c>
      <c r="L9" s="19">
        <v>47.81</v>
      </c>
    </row>
    <row r="10" ht="18" customHeight="1" spans="1:12">
      <c r="A10" s="5">
        <v>2</v>
      </c>
      <c r="B10" s="6" t="s">
        <v>165</v>
      </c>
      <c r="C10" s="7" t="s">
        <v>164</v>
      </c>
      <c r="D10" s="7"/>
      <c r="E10" s="8">
        <v>6.089</v>
      </c>
      <c r="F10" s="8">
        <v>1.79</v>
      </c>
      <c r="G10" s="8">
        <v>10.9</v>
      </c>
      <c r="H10" s="8">
        <v>1.79</v>
      </c>
      <c r="I10" s="8"/>
      <c r="J10" s="8">
        <v>10.9</v>
      </c>
      <c r="K10" s="8"/>
      <c r="L10" s="19"/>
    </row>
    <row r="11" ht="18" customHeight="1" spans="1:12">
      <c r="A11" s="5">
        <v>3</v>
      </c>
      <c r="B11" s="6" t="s">
        <v>166</v>
      </c>
      <c r="C11" s="7" t="s">
        <v>167</v>
      </c>
      <c r="D11" s="7"/>
      <c r="E11" s="8">
        <v>38.333</v>
      </c>
      <c r="F11" s="8">
        <v>0.7</v>
      </c>
      <c r="G11" s="8">
        <v>26.83</v>
      </c>
      <c r="H11" s="8">
        <v>0.54</v>
      </c>
      <c r="I11" s="8"/>
      <c r="J11" s="8">
        <v>20.7</v>
      </c>
      <c r="K11" s="8">
        <v>-0.16</v>
      </c>
      <c r="L11" s="19">
        <v>-6.13</v>
      </c>
    </row>
    <row r="12" ht="18" customHeight="1" spans="1:12">
      <c r="A12" s="5">
        <v>4</v>
      </c>
      <c r="B12" s="6" t="s">
        <v>168</v>
      </c>
      <c r="C12" s="7" t="s">
        <v>169</v>
      </c>
      <c r="D12" s="7"/>
      <c r="E12" s="8">
        <v>15.44</v>
      </c>
      <c r="F12" s="8">
        <v>5.13</v>
      </c>
      <c r="G12" s="8">
        <v>79.21</v>
      </c>
      <c r="H12" s="8">
        <v>5.46</v>
      </c>
      <c r="I12" s="8"/>
      <c r="J12" s="8">
        <v>84.3</v>
      </c>
      <c r="K12" s="8">
        <v>0.33</v>
      </c>
      <c r="L12" s="19">
        <v>5.1</v>
      </c>
    </row>
    <row r="13" ht="18" customHeight="1" spans="1:12">
      <c r="A13" s="5">
        <v>5</v>
      </c>
      <c r="B13" s="6" t="s">
        <v>170</v>
      </c>
      <c r="C13" s="7" t="s">
        <v>164</v>
      </c>
      <c r="D13" s="7"/>
      <c r="E13" s="8">
        <v>28.59</v>
      </c>
      <c r="F13" s="8">
        <v>4.3</v>
      </c>
      <c r="G13" s="8">
        <v>122.94</v>
      </c>
      <c r="H13" s="8">
        <v>4.65</v>
      </c>
      <c r="I13" s="8"/>
      <c r="J13" s="8">
        <v>132.94</v>
      </c>
      <c r="K13" s="8">
        <v>0.35</v>
      </c>
      <c r="L13" s="19">
        <v>10.01</v>
      </c>
    </row>
    <row r="14" ht="18" customHeight="1" spans="1:12">
      <c r="A14" s="5">
        <v>6</v>
      </c>
      <c r="B14" s="6" t="s">
        <v>171</v>
      </c>
      <c r="C14" s="7" t="s">
        <v>172</v>
      </c>
      <c r="D14" s="7"/>
      <c r="E14" s="8">
        <v>428.936</v>
      </c>
      <c r="F14" s="8">
        <v>1</v>
      </c>
      <c r="G14" s="8">
        <v>428.94</v>
      </c>
      <c r="H14" s="8">
        <v>1</v>
      </c>
      <c r="I14" s="8"/>
      <c r="J14" s="8">
        <v>428.94</v>
      </c>
      <c r="K14" s="8"/>
      <c r="L14" s="19"/>
    </row>
    <row r="15" ht="18" customHeight="1" spans="1:12">
      <c r="A15" s="5">
        <v>7</v>
      </c>
      <c r="B15" s="6" t="s">
        <v>173</v>
      </c>
      <c r="C15" s="7" t="s">
        <v>169</v>
      </c>
      <c r="D15" s="7"/>
      <c r="E15" s="8">
        <v>108.416</v>
      </c>
      <c r="F15" s="8">
        <v>260</v>
      </c>
      <c r="G15" s="8">
        <v>28188.16</v>
      </c>
      <c r="H15" s="8">
        <v>481</v>
      </c>
      <c r="I15" s="8"/>
      <c r="J15" s="8">
        <v>52148.1</v>
      </c>
      <c r="K15" s="8">
        <v>221</v>
      </c>
      <c r="L15" s="19">
        <v>23959.94</v>
      </c>
    </row>
    <row r="16" ht="18" customHeight="1" spans="1:12">
      <c r="A16" s="10"/>
      <c r="B16" s="9" t="s">
        <v>160</v>
      </c>
      <c r="C16" s="6"/>
      <c r="D16" s="6"/>
      <c r="E16" s="6"/>
      <c r="F16" s="6"/>
      <c r="G16" s="8">
        <v>29024.69</v>
      </c>
      <c r="H16" s="8"/>
      <c r="I16" s="8"/>
      <c r="J16" s="8">
        <v>53041.4</v>
      </c>
      <c r="K16" s="8"/>
      <c r="L16" s="19">
        <v>24016.73</v>
      </c>
    </row>
    <row r="17" ht="18" customHeight="1" spans="1:12">
      <c r="A17" s="5" t="s">
        <v>174</v>
      </c>
      <c r="B17" s="9" t="s">
        <v>175</v>
      </c>
      <c r="C17" s="6"/>
      <c r="D17" s="6"/>
      <c r="E17" s="6"/>
      <c r="F17" s="6"/>
      <c r="G17" s="6"/>
      <c r="H17" s="6"/>
      <c r="I17" s="6"/>
      <c r="J17" s="6"/>
      <c r="K17" s="6"/>
      <c r="L17" s="18"/>
    </row>
    <row r="18" ht="18" customHeight="1" spans="1:12">
      <c r="A18" s="5">
        <v>1</v>
      </c>
      <c r="B18" s="6" t="s">
        <v>176</v>
      </c>
      <c r="C18" s="7" t="s">
        <v>138</v>
      </c>
      <c r="D18" s="7"/>
      <c r="E18" s="8">
        <v>0.45</v>
      </c>
      <c r="F18" s="8">
        <v>857</v>
      </c>
      <c r="G18" s="8">
        <v>385.65</v>
      </c>
      <c r="H18" s="8">
        <v>907.85</v>
      </c>
      <c r="I18" s="8"/>
      <c r="J18" s="8">
        <v>408.53</v>
      </c>
      <c r="K18" s="8">
        <v>50.85</v>
      </c>
      <c r="L18" s="19"/>
    </row>
    <row r="19" ht="18" customHeight="1" spans="1:12">
      <c r="A19" s="5">
        <v>2</v>
      </c>
      <c r="B19" s="6" t="s">
        <v>177</v>
      </c>
      <c r="C19" s="7" t="s">
        <v>138</v>
      </c>
      <c r="D19" s="7"/>
      <c r="E19" s="8">
        <v>1</v>
      </c>
      <c r="F19" s="8">
        <v>1041.72</v>
      </c>
      <c r="G19" s="8">
        <v>1041.72</v>
      </c>
      <c r="H19" s="8">
        <v>1086.92</v>
      </c>
      <c r="I19" s="8"/>
      <c r="J19" s="8">
        <v>1086.92</v>
      </c>
      <c r="K19" s="8">
        <v>45.2</v>
      </c>
      <c r="L19" s="19"/>
    </row>
    <row r="20" ht="18" customHeight="1" spans="1:12">
      <c r="A20" s="10"/>
      <c r="B20" s="9" t="s">
        <v>160</v>
      </c>
      <c r="C20" s="6"/>
      <c r="D20" s="6"/>
      <c r="E20" s="6"/>
      <c r="F20" s="6"/>
      <c r="G20" s="8">
        <v>1427.37</v>
      </c>
      <c r="H20" s="8"/>
      <c r="I20" s="8"/>
      <c r="J20" s="8">
        <v>1495.45</v>
      </c>
      <c r="K20" s="8"/>
      <c r="L20" s="19"/>
    </row>
    <row r="21" ht="18" customHeight="1" spans="1:12">
      <c r="A21" s="5" t="s">
        <v>178</v>
      </c>
      <c r="B21" s="6" t="s">
        <v>179</v>
      </c>
      <c r="C21" s="6"/>
      <c r="D21" s="6"/>
      <c r="E21" s="6"/>
      <c r="F21" s="6"/>
      <c r="G21" s="6"/>
      <c r="H21" s="6"/>
      <c r="I21" s="6"/>
      <c r="J21" s="6"/>
      <c r="K21" s="6"/>
      <c r="L21" s="18"/>
    </row>
    <row r="22" ht="18" customHeight="1" spans="1:12">
      <c r="A22" s="5">
        <v>1</v>
      </c>
      <c r="B22" s="6" t="s">
        <v>180</v>
      </c>
      <c r="C22" s="7" t="s">
        <v>158</v>
      </c>
      <c r="D22" s="7"/>
      <c r="E22" s="8">
        <v>2.9</v>
      </c>
      <c r="F22" s="8">
        <v>134</v>
      </c>
      <c r="G22" s="8">
        <v>388.6</v>
      </c>
      <c r="H22" s="8">
        <v>134</v>
      </c>
      <c r="I22" s="8"/>
      <c r="J22" s="8">
        <v>388.6</v>
      </c>
      <c r="K22" s="8"/>
      <c r="L22" s="19"/>
    </row>
    <row r="23" ht="18" customHeight="1" spans="1:12">
      <c r="A23" s="5">
        <v>2</v>
      </c>
      <c r="B23" s="6" t="s">
        <v>181</v>
      </c>
      <c r="C23" s="7" t="s">
        <v>164</v>
      </c>
      <c r="D23" s="7"/>
      <c r="E23" s="8">
        <v>75.655</v>
      </c>
      <c r="F23" s="8">
        <v>6.94</v>
      </c>
      <c r="G23" s="8">
        <v>525.05</v>
      </c>
      <c r="H23" s="8">
        <v>7.84</v>
      </c>
      <c r="I23" s="8"/>
      <c r="J23" s="8">
        <v>593.14</v>
      </c>
      <c r="K23" s="8">
        <v>0.9</v>
      </c>
      <c r="L23" s="19">
        <v>68.09</v>
      </c>
    </row>
    <row r="24" ht="18" customHeight="1" spans="1:12">
      <c r="A24" s="5">
        <v>3</v>
      </c>
      <c r="B24" s="6" t="s">
        <v>182</v>
      </c>
      <c r="C24" s="7" t="s">
        <v>172</v>
      </c>
      <c r="D24" s="7"/>
      <c r="E24" s="8">
        <v>276.537</v>
      </c>
      <c r="F24" s="8">
        <v>0.85</v>
      </c>
      <c r="G24" s="8">
        <v>235.06</v>
      </c>
      <c r="H24" s="8">
        <v>0.85</v>
      </c>
      <c r="I24" s="8"/>
      <c r="J24" s="8">
        <v>235.06</v>
      </c>
      <c r="K24" s="8"/>
      <c r="L24" s="19"/>
    </row>
    <row r="25" ht="18" customHeight="1" spans="1:12">
      <c r="A25" s="5">
        <v>4</v>
      </c>
      <c r="B25" s="6" t="s">
        <v>183</v>
      </c>
      <c r="C25" s="7" t="s">
        <v>172</v>
      </c>
      <c r="D25" s="7"/>
      <c r="E25" s="8">
        <v>102.702</v>
      </c>
      <c r="F25" s="8">
        <v>0.85</v>
      </c>
      <c r="G25" s="8">
        <v>87.3</v>
      </c>
      <c r="H25" s="8">
        <v>0.85</v>
      </c>
      <c r="I25" s="8"/>
      <c r="J25" s="8">
        <v>87.3</v>
      </c>
      <c r="K25" s="8"/>
      <c r="L25" s="19"/>
    </row>
    <row r="26" ht="18" customHeight="1" spans="1:12">
      <c r="A26" s="11">
        <v>5</v>
      </c>
      <c r="B26" s="12" t="s">
        <v>184</v>
      </c>
      <c r="C26" s="13" t="s">
        <v>172</v>
      </c>
      <c r="D26" s="13"/>
      <c r="E26" s="14">
        <v>225.135</v>
      </c>
      <c r="F26" s="14">
        <v>0.85</v>
      </c>
      <c r="G26" s="14">
        <v>191.36</v>
      </c>
      <c r="H26" s="14">
        <v>0.85</v>
      </c>
      <c r="I26" s="14"/>
      <c r="J26" s="14">
        <v>191.36</v>
      </c>
      <c r="K26" s="14"/>
      <c r="L26" s="20"/>
    </row>
    <row r="27" ht="40.5" customHeight="1" spans="1:12">
      <c r="A27" s="1" t="s">
        <v>144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ht="14.25" customHeight="1" spans="1:12">
      <c r="A28" s="2" t="s">
        <v>145</v>
      </c>
      <c r="B28" s="2"/>
      <c r="C28" s="2"/>
      <c r="D28" s="2"/>
      <c r="E28" s="2"/>
      <c r="F28" s="2"/>
      <c r="G28" s="2"/>
      <c r="H28" s="2"/>
      <c r="I28" s="16" t="s">
        <v>185</v>
      </c>
      <c r="J28" s="16"/>
      <c r="K28" s="16"/>
      <c r="L28" s="16"/>
    </row>
    <row r="29" ht="18" customHeight="1" spans="1:12">
      <c r="A29" s="3" t="s">
        <v>16</v>
      </c>
      <c r="B29" s="4" t="s">
        <v>147</v>
      </c>
      <c r="C29" s="4" t="s">
        <v>120</v>
      </c>
      <c r="D29" s="4"/>
      <c r="E29" s="4" t="s">
        <v>148</v>
      </c>
      <c r="F29" s="4" t="s">
        <v>149</v>
      </c>
      <c r="G29" s="4" t="s">
        <v>150</v>
      </c>
      <c r="H29" s="4" t="s">
        <v>151</v>
      </c>
      <c r="I29" s="4"/>
      <c r="J29" s="4" t="s">
        <v>152</v>
      </c>
      <c r="K29" s="4" t="s">
        <v>153</v>
      </c>
      <c r="L29" s="17" t="s">
        <v>154</v>
      </c>
    </row>
    <row r="30" ht="18" customHeight="1" spans="1:12">
      <c r="A30" s="5">
        <v>6</v>
      </c>
      <c r="B30" s="6" t="s">
        <v>176</v>
      </c>
      <c r="C30" s="7" t="s">
        <v>138</v>
      </c>
      <c r="D30" s="7"/>
      <c r="E30" s="8">
        <v>0.45</v>
      </c>
      <c r="F30" s="8">
        <v>857</v>
      </c>
      <c r="G30" s="8">
        <v>385.65</v>
      </c>
      <c r="H30" s="8">
        <v>907.85</v>
      </c>
      <c r="I30" s="8"/>
      <c r="J30" s="8">
        <v>408.53</v>
      </c>
      <c r="K30" s="8">
        <v>50.85</v>
      </c>
      <c r="L30" s="19"/>
    </row>
    <row r="31" ht="18" customHeight="1" spans="1:12">
      <c r="A31" s="5">
        <v>7</v>
      </c>
      <c r="B31" s="6" t="s">
        <v>177</v>
      </c>
      <c r="C31" s="7" t="s">
        <v>138</v>
      </c>
      <c r="D31" s="7"/>
      <c r="E31" s="8">
        <v>1</v>
      </c>
      <c r="F31" s="8">
        <v>1041.72</v>
      </c>
      <c r="G31" s="8">
        <v>1041.72</v>
      </c>
      <c r="H31" s="8">
        <v>1086.92</v>
      </c>
      <c r="I31" s="8"/>
      <c r="J31" s="8">
        <v>1086.92</v>
      </c>
      <c r="K31" s="8">
        <v>45.2</v>
      </c>
      <c r="L31" s="19"/>
    </row>
    <row r="32" ht="18" customHeight="1" spans="1:12">
      <c r="A32" s="10"/>
      <c r="B32" s="9" t="s">
        <v>160</v>
      </c>
      <c r="C32" s="6"/>
      <c r="D32" s="6"/>
      <c r="E32" s="6"/>
      <c r="F32" s="6"/>
      <c r="G32" s="8">
        <v>2854.74</v>
      </c>
      <c r="H32" s="8"/>
      <c r="I32" s="8"/>
      <c r="J32" s="8">
        <v>2990.91</v>
      </c>
      <c r="K32" s="8"/>
      <c r="L32" s="19">
        <v>68.09</v>
      </c>
    </row>
    <row r="33" ht="18" customHeight="1" spans="1:12">
      <c r="A33" s="15"/>
      <c r="B33" s="13" t="s">
        <v>141</v>
      </c>
      <c r="C33" s="12"/>
      <c r="D33" s="12"/>
      <c r="E33" s="12"/>
      <c r="F33" s="14"/>
      <c r="G33" s="14">
        <v>38513.29</v>
      </c>
      <c r="H33" s="14"/>
      <c r="I33" s="14"/>
      <c r="J33" s="14">
        <v>62666.17</v>
      </c>
      <c r="K33" s="14"/>
      <c r="L33" s="20">
        <v>24084.82</v>
      </c>
    </row>
  </sheetData>
  <mergeCells count="64">
    <mergeCell ref="A1:L1"/>
    <mergeCell ref="A2:H2"/>
    <mergeCell ref="I2:L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A27:L27"/>
    <mergeCell ref="A28:H28"/>
    <mergeCell ref="I28:L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1、封面（横）</vt:lpstr>
      <vt:lpstr>3、单位工程费用表（横）</vt:lpstr>
      <vt:lpstr>4、单位工程概预算表（自然单位）(横)</vt:lpstr>
      <vt:lpstr>8、单位工程人材机汇总表（横）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HMJ</cp:lastModifiedBy>
  <dcterms:created xsi:type="dcterms:W3CDTF">2023-09-07T15:03:00Z</dcterms:created>
  <dcterms:modified xsi:type="dcterms:W3CDTF">2024-04-23T09:21:45Z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B0C5D33E81CF4772A9DBB4FB021D2021_12</vt:lpwstr>
  </property>
  <property fmtid="{D5CDD505-2E9C-101B-9397-08002B2CF9AE}" pid="3" name="KSOProductBuildVer">
    <vt:lpwstr>2052-12.1.0.16729</vt:lpwstr>
  </property>
</Properties>
</file>