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3"/>
  </bookViews>
  <sheets>
    <sheet name="结算审批表" sheetId="2" r:id="rId1"/>
    <sheet name="结算资料存档目录" sheetId="3" r:id="rId2"/>
    <sheet name="结算汇总表" sheetId="4" r:id="rId3"/>
    <sheet name="结算费用明细" sheetId="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<sst xmlns="http://schemas.openxmlformats.org/spreadsheetml/2006/main" count="134" uniqueCount="107">
  <si>
    <t xml:space="preserve">洛阳市洛龙区刘富村项目C-06地块项目建筑方案设计合同结算审批表 </t>
  </si>
  <si>
    <t>工程名称</t>
  </si>
  <si>
    <t>洛阳市洛龙区刘富村项目C-06地块项目建筑方案设计合同</t>
  </si>
  <si>
    <t>合同编号</t>
  </si>
  <si>
    <t xml:space="preserve"> LFC.C06.QQ.001</t>
  </si>
  <si>
    <t>施工单位</t>
  </si>
  <si>
    <t>上海尤安建筑设计股份有限公司</t>
  </si>
  <si>
    <t>造价咨询单位</t>
  </si>
  <si>
    <t>目标成本</t>
  </si>
  <si>
    <t>合同造价</t>
  </si>
  <si>
    <t>1378752.00  元（暂定）</t>
  </si>
  <si>
    <t>送审造价</t>
  </si>
  <si>
    <t>小写1402136.76元</t>
  </si>
  <si>
    <t>审定造价</t>
  </si>
  <si>
    <t>小写：</t>
  </si>
  <si>
    <t>大写：壹佰肆拾万零贰仟壹佰叁拾陆元柒角陆分</t>
  </si>
  <si>
    <t>大写：肆拾玖万柒仟贰佰伍拾元整</t>
  </si>
  <si>
    <t>超目标成本比例</t>
  </si>
  <si>
    <t>超合同造价比例</t>
  </si>
  <si>
    <t>成本部门主办人</t>
  </si>
  <si>
    <t>日期：</t>
  </si>
  <si>
    <t>成本部门经理</t>
  </si>
  <si>
    <t>项目总</t>
  </si>
  <si>
    <t>成本总监</t>
  </si>
  <si>
    <t>大运营中心</t>
  </si>
  <si>
    <t>总裁</t>
  </si>
  <si>
    <t>董事长/董事会</t>
  </si>
  <si>
    <t>洛阳市洛龙区刘富村项目C-06地块项目建筑方案设计合同结算资料存档目录</t>
  </si>
  <si>
    <t>序号</t>
  </si>
  <si>
    <t>名称</t>
  </si>
  <si>
    <t>份/页</t>
  </si>
  <si>
    <t>页码</t>
  </si>
  <si>
    <t>原件/复印件</t>
  </si>
  <si>
    <t>备注</t>
  </si>
  <si>
    <t>洛阳市洛龙区刘富村项目C-06地块项目建筑方案设计合同结算审批表</t>
  </si>
  <si>
    <t>1份1页</t>
  </si>
  <si>
    <t>第1页</t>
  </si>
  <si>
    <t>原件</t>
  </si>
  <si>
    <t>资料存档目录</t>
  </si>
  <si>
    <t>第2页</t>
  </si>
  <si>
    <t>结算费用明细</t>
  </si>
  <si>
    <t>第3页</t>
  </si>
  <si>
    <t>签字版</t>
  </si>
  <si>
    <t>结算通知书（工程）</t>
  </si>
  <si>
    <t>第4页</t>
  </si>
  <si>
    <t>结算申请报告（工程）</t>
  </si>
  <si>
    <t>第5页</t>
  </si>
  <si>
    <t>授权委托书</t>
  </si>
  <si>
    <t>第6页</t>
  </si>
  <si>
    <t>工程往来账目明细</t>
  </si>
  <si>
    <t>第7页</t>
  </si>
  <si>
    <t>约谈记录</t>
  </si>
  <si>
    <t>第8页</t>
  </si>
  <si>
    <t>复印件</t>
  </si>
  <si>
    <t>造价师：</t>
  </si>
  <si>
    <t>洛阳市洛龙区刘富村项目C-06地块项目建筑方案设计合同结算汇总表</t>
  </si>
  <si>
    <t>合同编号：LFC.C06.QQ.001                    合同金额：1378752.00 元（暂定总价）</t>
  </si>
  <si>
    <t>合同名称：洛阳市洛龙区刘富村项目C-06地块项目建筑方案设计合同</t>
  </si>
  <si>
    <t>甲    方：河南浩德新澜置业有限公司</t>
  </si>
  <si>
    <t>乙    方:上海尤安建筑设计股份有限公司</t>
  </si>
  <si>
    <t>项目名称</t>
  </si>
  <si>
    <t>土建（元）</t>
  </si>
  <si>
    <t>安装（元）</t>
  </si>
  <si>
    <t>合计（元）</t>
  </si>
  <si>
    <t>总计（元）</t>
  </si>
  <si>
    <t>一</t>
  </si>
  <si>
    <t>结算总造价</t>
  </si>
  <si>
    <t>图纸内结算值（合同内）</t>
  </si>
  <si>
    <t>变更</t>
  </si>
  <si>
    <t>派发单</t>
  </si>
  <si>
    <t>罚款单</t>
  </si>
  <si>
    <t>二</t>
  </si>
  <si>
    <t>其他费用合计</t>
  </si>
  <si>
    <t>……</t>
  </si>
  <si>
    <t>三</t>
  </si>
  <si>
    <t>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</si>
  <si>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</si>
  <si>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</si>
  <si>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</si>
  <si>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</si>
  <si>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</si>
  <si>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</si>
  <si>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</si>
  <si>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</si>
  <si>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</si>
  <si>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无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</si>
  <si>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</si>
  <si>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</si>
  <si>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</si>
  <si>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</si>
  <si>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</si>
  <si>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</si>
  <si>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</si>
  <si>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t>洛阳市洛龙区刘富村项目C-06地块项目建筑方案设计合同结算明细表</t>
  </si>
  <si>
    <t>单体名称</t>
  </si>
  <si>
    <t>面积（㎡）</t>
  </si>
  <si>
    <t>单价（元/㎡）</t>
  </si>
  <si>
    <t>送审金额（元）</t>
  </si>
  <si>
    <t>甲方审核面积</t>
  </si>
  <si>
    <t>甲方审核金额（元）</t>
  </si>
  <si>
    <t>26层住宅</t>
  </si>
  <si>
    <t>23层住宅</t>
  </si>
  <si>
    <t>11层住宅</t>
  </si>
  <si>
    <t>13层住宅</t>
  </si>
  <si>
    <t>商业及配套</t>
  </si>
  <si>
    <t>地下车库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</si>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</sst>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&quot;元&quot;"/>
    <numFmt numFmtId="178" formatCode="[DBNum2][$RMB]General;[Red][DBNum2][$RMB]General"/>
    <numFmt numFmtId="179" formatCode="#,##0&quot;元&quot;"/>
  </numFmts>
  <fonts count="39">
    <font>
      <sz val="11"/>
      <color theme="1"/>
      <name val="等线"/>
      <charset val="134"/>
      <scheme val="minor"/>
    </font>
    <font>
      <b/>
      <sz val="14"/>
      <color theme="1"/>
      <name val="宋体"/>
      <charset val="134"/>
    </font>
    <font>
      <sz val="12"/>
      <color theme="1"/>
      <name val="宋体"/>
      <charset val="134"/>
    </font>
    <font>
      <sz val="10.5"/>
      <color theme="1"/>
      <name val="宋体"/>
      <charset val="134"/>
    </font>
    <font>
      <sz val="16"/>
      <color theme="1"/>
      <name val="宋体"/>
      <charset val="134"/>
    </font>
    <font>
      <sz val="12"/>
      <name val="宋体"/>
      <charset val="134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134"/>
    </font>
    <font>
      <b/>
      <sz val="12"/>
      <name val="楷体_GB2312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8"/>
      <name val="微软雅黑"/>
      <charset val="134"/>
    </font>
    <font>
      <sz val="12"/>
      <name val="微软雅黑"/>
      <charset val="134"/>
    </font>
    <font>
      <sz val="11"/>
      <name val="微软雅黑"/>
      <charset val="134"/>
    </font>
    <font>
      <sz val="10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40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1" applyNumberFormat="0" applyFill="0" applyAlignment="0" applyProtection="0">
      <alignment vertical="center"/>
    </xf>
    <xf numFmtId="0" fontId="26" fillId="0" borderId="41" applyNumberFormat="0" applyFill="0" applyAlignment="0" applyProtection="0">
      <alignment vertical="center"/>
    </xf>
    <xf numFmtId="0" fontId="27" fillId="0" borderId="4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43" applyNumberFormat="0" applyAlignment="0" applyProtection="0">
      <alignment vertical="center"/>
    </xf>
    <xf numFmtId="0" fontId="29" fillId="4" borderId="44" applyNumberFormat="0" applyAlignment="0" applyProtection="0">
      <alignment vertical="center"/>
    </xf>
    <xf numFmtId="0" fontId="30" fillId="4" borderId="43" applyNumberFormat="0" applyAlignment="0" applyProtection="0">
      <alignment vertical="center"/>
    </xf>
    <xf numFmtId="0" fontId="31" fillId="5" borderId="45" applyNumberFormat="0" applyAlignment="0" applyProtection="0">
      <alignment vertical="center"/>
    </xf>
    <xf numFmtId="0" fontId="32" fillId="0" borderId="46" applyNumberFormat="0" applyFill="0" applyAlignment="0" applyProtection="0">
      <alignment vertical="center"/>
    </xf>
    <xf numFmtId="0" fontId="33" fillId="0" borderId="47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31" fontId="4" fillId="0" borderId="0" xfId="0" applyNumberFormat="1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justify" vertical="top" wrapText="1"/>
    </xf>
    <xf numFmtId="0" fontId="9" fillId="0" borderId="10" xfId="0" applyFont="1" applyFill="1" applyBorder="1" applyAlignment="1">
      <alignment horizontal="justify" vertical="top" wrapText="1"/>
    </xf>
    <xf numFmtId="0" fontId="9" fillId="0" borderId="11" xfId="0" applyFont="1" applyFill="1" applyBorder="1" applyAlignment="1">
      <alignment horizontal="justify" vertical="top" wrapText="1"/>
    </xf>
    <xf numFmtId="0" fontId="10" fillId="0" borderId="12" xfId="0" applyFont="1" applyFill="1" applyBorder="1" applyAlignment="1">
      <alignment horizontal="justify" vertical="top" wrapText="1"/>
    </xf>
    <xf numFmtId="176" fontId="10" fillId="0" borderId="12" xfId="0" applyNumberFormat="1" applyFont="1" applyFill="1" applyBorder="1" applyAlignment="1">
      <alignment horizontal="left" vertical="top" wrapText="1"/>
    </xf>
    <xf numFmtId="176" fontId="10" fillId="0" borderId="12" xfId="0" applyNumberFormat="1" applyFont="1" applyFill="1" applyBorder="1" applyAlignment="1">
      <alignment horizontal="justify" vertical="top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justify" vertical="top" wrapText="1"/>
    </xf>
    <xf numFmtId="0" fontId="10" fillId="0" borderId="10" xfId="0" applyFont="1" applyFill="1" applyBorder="1" applyAlignment="1">
      <alignment horizontal="justify" vertical="top" wrapText="1"/>
    </xf>
    <xf numFmtId="0" fontId="10" fillId="0" borderId="11" xfId="0" applyFont="1" applyFill="1" applyBorder="1" applyAlignment="1">
      <alignment horizontal="justify" vertical="top" wrapText="1"/>
    </xf>
    <xf numFmtId="0" fontId="10" fillId="0" borderId="13" xfId="0" applyFont="1" applyFill="1" applyBorder="1" applyAlignment="1">
      <alignment horizontal="justify" vertical="top" wrapText="1"/>
    </xf>
    <xf numFmtId="2" fontId="10" fillId="0" borderId="13" xfId="0" applyNumberFormat="1" applyFont="1" applyFill="1" applyBorder="1" applyAlignment="1">
      <alignment horizontal="justify" vertical="top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justify" vertical="top" wrapText="1"/>
    </xf>
    <xf numFmtId="0" fontId="9" fillId="0" borderId="16" xfId="0" applyFont="1" applyFill="1" applyBorder="1" applyAlignment="1">
      <alignment horizontal="justify" vertical="top" wrapText="1"/>
    </xf>
    <xf numFmtId="177" fontId="10" fillId="0" borderId="9" xfId="0" applyNumberFormat="1" applyFont="1" applyFill="1" applyBorder="1" applyAlignment="1">
      <alignment horizontal="justify" vertical="top" wrapText="1"/>
    </xf>
    <xf numFmtId="177" fontId="10" fillId="0" borderId="10" xfId="0" applyNumberFormat="1" applyFont="1" applyFill="1" applyBorder="1" applyAlignment="1">
      <alignment horizontal="justify" vertical="top" wrapText="1"/>
    </xf>
    <xf numFmtId="177" fontId="10" fillId="0" borderId="17" xfId="0" applyNumberFormat="1" applyFont="1" applyFill="1" applyBorder="1" applyAlignment="1">
      <alignment horizontal="justify" vertical="top" wrapText="1"/>
    </xf>
    <xf numFmtId="0" fontId="9" fillId="0" borderId="18" xfId="0" applyFont="1" applyFill="1" applyBorder="1" applyAlignment="1">
      <alignment horizontal="justify" vertical="top" wrapText="1"/>
    </xf>
    <xf numFmtId="0" fontId="9" fillId="0" borderId="12" xfId="0" applyFont="1" applyFill="1" applyBorder="1" applyAlignment="1">
      <alignment horizontal="justify" vertical="top" wrapText="1"/>
    </xf>
    <xf numFmtId="178" fontId="7" fillId="0" borderId="9" xfId="0" applyNumberFormat="1" applyFont="1" applyFill="1" applyBorder="1" applyAlignment="1">
      <alignment horizontal="left" vertical="top" wrapText="1"/>
    </xf>
    <xf numFmtId="178" fontId="7" fillId="0" borderId="10" xfId="0" applyNumberFormat="1" applyFont="1" applyFill="1" applyBorder="1" applyAlignment="1">
      <alignment horizontal="left" vertical="top" wrapText="1"/>
    </xf>
    <xf numFmtId="178" fontId="7" fillId="0" borderId="17" xfId="0" applyNumberFormat="1" applyFont="1" applyFill="1" applyBorder="1" applyAlignment="1">
      <alignment horizontal="left" vertical="top" wrapText="1"/>
    </xf>
    <xf numFmtId="0" fontId="10" fillId="0" borderId="17" xfId="0" applyFont="1" applyFill="1" applyBorder="1" applyAlignment="1">
      <alignment horizontal="justify" vertical="top" wrapText="1"/>
    </xf>
    <xf numFmtId="0" fontId="9" fillId="0" borderId="19" xfId="0" applyFont="1" applyFill="1" applyBorder="1" applyAlignment="1">
      <alignment horizontal="justify" vertical="top" wrapText="1"/>
    </xf>
    <xf numFmtId="0" fontId="9" fillId="0" borderId="20" xfId="0" applyFont="1" applyFill="1" applyBorder="1" applyAlignment="1">
      <alignment horizontal="justify" vertical="top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justify" vertical="top" wrapText="1"/>
    </xf>
    <xf numFmtId="0" fontId="10" fillId="0" borderId="23" xfId="0" applyFont="1" applyFill="1" applyBorder="1" applyAlignment="1">
      <alignment horizontal="justify" vertical="top" wrapText="1"/>
    </xf>
    <xf numFmtId="0" fontId="10" fillId="0" borderId="24" xfId="0" applyFont="1" applyFill="1" applyBorder="1" applyAlignment="1">
      <alignment horizontal="justify" vertical="top" wrapText="1"/>
    </xf>
    <xf numFmtId="178" fontId="7" fillId="0" borderId="23" xfId="0" applyNumberFormat="1" applyFont="1" applyFill="1" applyBorder="1" applyAlignment="1">
      <alignment horizontal="left" vertical="top" wrapText="1"/>
    </xf>
    <xf numFmtId="178" fontId="7" fillId="0" borderId="25" xfId="0" applyNumberFormat="1" applyFont="1" applyFill="1" applyBorder="1" applyAlignment="1">
      <alignment horizontal="left" vertical="top" wrapText="1"/>
    </xf>
    <xf numFmtId="178" fontId="7" fillId="0" borderId="26" xfId="0" applyNumberFormat="1" applyFont="1" applyFill="1" applyBorder="1" applyAlignment="1">
      <alignment horizontal="left" vertical="top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justify" vertical="center"/>
    </xf>
    <xf numFmtId="0" fontId="9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vertical="center" wrapText="1"/>
    </xf>
    <xf numFmtId="0" fontId="15" fillId="0" borderId="27" xfId="0" applyFont="1" applyFill="1" applyBorder="1" applyAlignment="1">
      <alignment horizontal="center" vertical="center" wrapText="1"/>
    </xf>
    <xf numFmtId="0" fontId="15" fillId="0" borderId="28" xfId="0" applyFont="1" applyFill="1" applyBorder="1" applyAlignment="1">
      <alignment horizontal="center" vertical="center" wrapText="1"/>
    </xf>
    <xf numFmtId="0" fontId="15" fillId="0" borderId="29" xfId="0" applyFont="1" applyFill="1" applyBorder="1" applyAlignment="1">
      <alignment horizontal="center" vertical="center" wrapText="1"/>
    </xf>
    <xf numFmtId="0" fontId="13" fillId="0" borderId="30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31" xfId="0" applyFont="1" applyFill="1" applyBorder="1" applyAlignment="1">
      <alignment horizontal="left" vertical="center" wrapText="1"/>
    </xf>
    <xf numFmtId="0" fontId="13" fillId="0" borderId="0" xfId="0" applyFont="1" applyFill="1" applyAlignment="1">
      <alignment vertical="center" wrapText="1"/>
    </xf>
    <xf numFmtId="0" fontId="5" fillId="0" borderId="30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31" xfId="0" applyFont="1" applyFill="1" applyBorder="1" applyAlignment="1">
      <alignment horizontal="left" vertical="top" wrapText="1"/>
    </xf>
    <xf numFmtId="0" fontId="5" fillId="0" borderId="32" xfId="0" applyFont="1" applyFill="1" applyBorder="1" applyAlignment="1">
      <alignment horizontal="left" vertical="top" wrapText="1"/>
    </xf>
    <xf numFmtId="0" fontId="5" fillId="0" borderId="33" xfId="0" applyFont="1" applyFill="1" applyBorder="1" applyAlignment="1">
      <alignment horizontal="left" vertical="top" wrapText="1"/>
    </xf>
    <xf numFmtId="0" fontId="5" fillId="0" borderId="34" xfId="0" applyFont="1" applyFill="1" applyBorder="1" applyAlignment="1">
      <alignment horizontal="left" vertical="top" wrapText="1"/>
    </xf>
    <xf numFmtId="0" fontId="5" fillId="0" borderId="0" xfId="49" applyFont="1" applyFill="1" applyAlignment="1">
      <alignment vertical="center"/>
    </xf>
    <xf numFmtId="0" fontId="5" fillId="0" borderId="0" xfId="50" applyFont="1" applyFill="1" applyAlignment="1">
      <alignment vertical="center"/>
    </xf>
    <xf numFmtId="0" fontId="16" fillId="0" borderId="0" xfId="49" applyFont="1" applyFill="1" applyAlignment="1">
      <alignment horizontal="center" vertical="center" wrapText="1"/>
    </xf>
    <xf numFmtId="0" fontId="17" fillId="0" borderId="1" xfId="49" applyFont="1" applyFill="1" applyBorder="1" applyAlignment="1">
      <alignment horizontal="center" vertical="center"/>
    </xf>
    <xf numFmtId="0" fontId="18" fillId="0" borderId="1" xfId="49" applyFont="1" applyFill="1" applyBorder="1" applyAlignment="1">
      <alignment vertical="center" wrapText="1"/>
    </xf>
    <xf numFmtId="0" fontId="19" fillId="0" borderId="1" xfId="49" applyFont="1" applyFill="1" applyBorder="1" applyAlignment="1">
      <alignment vertical="center" wrapText="1"/>
    </xf>
    <xf numFmtId="0" fontId="17" fillId="0" borderId="35" xfId="49" applyFont="1" applyFill="1" applyBorder="1" applyAlignment="1">
      <alignment horizontal="center" vertical="center"/>
    </xf>
    <xf numFmtId="177" fontId="18" fillId="0" borderId="1" xfId="49" applyNumberFormat="1" applyFont="1" applyFill="1" applyBorder="1" applyAlignment="1">
      <alignment horizontal="left" vertical="center" wrapText="1"/>
    </xf>
    <xf numFmtId="0" fontId="17" fillId="0" borderId="36" xfId="49" applyFont="1" applyFill="1" applyBorder="1" applyAlignment="1">
      <alignment horizontal="center" vertical="center"/>
    </xf>
    <xf numFmtId="0" fontId="19" fillId="0" borderId="1" xfId="50" applyFont="1" applyFill="1" applyBorder="1" applyAlignment="1">
      <alignment vertical="center" wrapText="1"/>
    </xf>
    <xf numFmtId="179" fontId="18" fillId="0" borderId="1" xfId="50" applyNumberFormat="1" applyFont="1" applyFill="1" applyBorder="1" applyAlignment="1">
      <alignment horizontal="left" vertical="center" wrapText="1"/>
    </xf>
    <xf numFmtId="0" fontId="17" fillId="0" borderId="37" xfId="49" applyFont="1" applyFill="1" applyBorder="1" applyAlignment="1">
      <alignment wrapText="1"/>
    </xf>
    <xf numFmtId="0" fontId="17" fillId="0" borderId="38" xfId="49" applyFont="1" applyFill="1" applyBorder="1" applyAlignment="1">
      <alignment wrapText="1"/>
    </xf>
    <xf numFmtId="0" fontId="17" fillId="0" borderId="39" xfId="49" applyFont="1" applyFill="1" applyBorder="1" applyAlignment="1">
      <alignment wrapText="1"/>
    </xf>
    <xf numFmtId="0" fontId="17" fillId="0" borderId="1" xfId="49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5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opLeftCell="A7" workbookViewId="0">
      <selection activeCell="D9" sqref="D9"/>
    </sheetView>
  </sheetViews>
  <sheetFormatPr defaultColWidth="9" defaultRowHeight="14.25"/>
  <cols>
    <col min="1" max="1" width="13.75" style="76" customWidth="1"/>
    <col min="2" max="2" width="27.25" style="76" customWidth="1"/>
    <col min="3" max="3" width="14.875" style="76" customWidth="1"/>
    <col min="4" max="4" width="29.125" style="76" customWidth="1"/>
    <col min="5" max="8" width="9" style="76"/>
    <col min="9" max="9" width="12.75" style="76"/>
    <col min="10" max="10" width="9" style="76"/>
    <col min="11" max="11" width="12.625" style="76"/>
    <col min="12" max="256" width="9" style="76"/>
    <col min="257" max="257" width="15.875" style="76" customWidth="1"/>
    <col min="258" max="258" width="22.375" style="76" customWidth="1"/>
    <col min="259" max="259" width="19.5" style="76" customWidth="1"/>
    <col min="260" max="260" width="23" style="76" customWidth="1"/>
    <col min="261" max="512" width="9" style="76"/>
    <col min="513" max="513" width="15.875" style="76" customWidth="1"/>
    <col min="514" max="514" width="22.375" style="76" customWidth="1"/>
    <col min="515" max="515" width="19.5" style="76" customWidth="1"/>
    <col min="516" max="516" width="23" style="76" customWidth="1"/>
    <col min="517" max="768" width="9" style="76"/>
    <col min="769" max="769" width="15.875" style="76" customWidth="1"/>
    <col min="770" max="770" width="22.375" style="76" customWidth="1"/>
    <col min="771" max="771" width="19.5" style="76" customWidth="1"/>
    <col min="772" max="772" width="23" style="76" customWidth="1"/>
    <col min="773" max="1024" width="9" style="76"/>
    <col min="1025" max="1025" width="15.875" style="76" customWidth="1"/>
    <col min="1026" max="1026" width="22.375" style="76" customWidth="1"/>
    <col min="1027" max="1027" width="19.5" style="76" customWidth="1"/>
    <col min="1028" max="1028" width="23" style="76" customWidth="1"/>
    <col min="1029" max="1280" width="9" style="76"/>
    <col min="1281" max="1281" width="15.875" style="76" customWidth="1"/>
    <col min="1282" max="1282" width="22.375" style="76" customWidth="1"/>
    <col min="1283" max="1283" width="19.5" style="76" customWidth="1"/>
    <col min="1284" max="1284" width="23" style="76" customWidth="1"/>
    <col min="1285" max="1536" width="9" style="76"/>
    <col min="1537" max="1537" width="15.875" style="76" customWidth="1"/>
    <col min="1538" max="1538" width="22.375" style="76" customWidth="1"/>
    <col min="1539" max="1539" width="19.5" style="76" customWidth="1"/>
    <col min="1540" max="1540" width="23" style="76" customWidth="1"/>
    <col min="1541" max="1792" width="9" style="76"/>
    <col min="1793" max="1793" width="15.875" style="76" customWidth="1"/>
    <col min="1794" max="1794" width="22.375" style="76" customWidth="1"/>
    <col min="1795" max="1795" width="19.5" style="76" customWidth="1"/>
    <col min="1796" max="1796" width="23" style="76" customWidth="1"/>
    <col min="1797" max="2048" width="9" style="76"/>
    <col min="2049" max="2049" width="15.875" style="76" customWidth="1"/>
    <col min="2050" max="2050" width="22.375" style="76" customWidth="1"/>
    <col min="2051" max="2051" width="19.5" style="76" customWidth="1"/>
    <col min="2052" max="2052" width="23" style="76" customWidth="1"/>
    <col min="2053" max="2304" width="9" style="76"/>
    <col min="2305" max="2305" width="15.875" style="76" customWidth="1"/>
    <col min="2306" max="2306" width="22.375" style="76" customWidth="1"/>
    <col min="2307" max="2307" width="19.5" style="76" customWidth="1"/>
    <col min="2308" max="2308" width="23" style="76" customWidth="1"/>
    <col min="2309" max="2560" width="9" style="76"/>
    <col min="2561" max="2561" width="15.875" style="76" customWidth="1"/>
    <col min="2562" max="2562" width="22.375" style="76" customWidth="1"/>
    <col min="2563" max="2563" width="19.5" style="76" customWidth="1"/>
    <col min="2564" max="2564" width="23" style="76" customWidth="1"/>
    <col min="2565" max="2816" width="9" style="76"/>
    <col min="2817" max="2817" width="15.875" style="76" customWidth="1"/>
    <col min="2818" max="2818" width="22.375" style="76" customWidth="1"/>
    <col min="2819" max="2819" width="19.5" style="76" customWidth="1"/>
    <col min="2820" max="2820" width="23" style="76" customWidth="1"/>
    <col min="2821" max="3072" width="9" style="76"/>
    <col min="3073" max="3073" width="15.875" style="76" customWidth="1"/>
    <col min="3074" max="3074" width="22.375" style="76" customWidth="1"/>
    <col min="3075" max="3075" width="19.5" style="76" customWidth="1"/>
    <col min="3076" max="3076" width="23" style="76" customWidth="1"/>
    <col min="3077" max="3328" width="9" style="76"/>
    <col min="3329" max="3329" width="15.875" style="76" customWidth="1"/>
    <col min="3330" max="3330" width="22.375" style="76" customWidth="1"/>
    <col min="3331" max="3331" width="19.5" style="76" customWidth="1"/>
    <col min="3332" max="3332" width="23" style="76" customWidth="1"/>
    <col min="3333" max="3584" width="9" style="76"/>
    <col min="3585" max="3585" width="15.875" style="76" customWidth="1"/>
    <col min="3586" max="3586" width="22.375" style="76" customWidth="1"/>
    <col min="3587" max="3587" width="19.5" style="76" customWidth="1"/>
    <col min="3588" max="3588" width="23" style="76" customWidth="1"/>
    <col min="3589" max="3840" width="9" style="76"/>
    <col min="3841" max="3841" width="15.875" style="76" customWidth="1"/>
    <col min="3842" max="3842" width="22.375" style="76" customWidth="1"/>
    <col min="3843" max="3843" width="19.5" style="76" customWidth="1"/>
    <col min="3844" max="3844" width="23" style="76" customWidth="1"/>
    <col min="3845" max="4096" width="9" style="76"/>
    <col min="4097" max="4097" width="15.875" style="76" customWidth="1"/>
    <col min="4098" max="4098" width="22.375" style="76" customWidth="1"/>
    <col min="4099" max="4099" width="19.5" style="76" customWidth="1"/>
    <col min="4100" max="4100" width="23" style="76" customWidth="1"/>
    <col min="4101" max="4352" width="9" style="76"/>
    <col min="4353" max="4353" width="15.875" style="76" customWidth="1"/>
    <col min="4354" max="4354" width="22.375" style="76" customWidth="1"/>
    <col min="4355" max="4355" width="19.5" style="76" customWidth="1"/>
    <col min="4356" max="4356" width="23" style="76" customWidth="1"/>
    <col min="4357" max="4608" width="9" style="76"/>
    <col min="4609" max="4609" width="15.875" style="76" customWidth="1"/>
    <col min="4610" max="4610" width="22.375" style="76" customWidth="1"/>
    <col min="4611" max="4611" width="19.5" style="76" customWidth="1"/>
    <col min="4612" max="4612" width="23" style="76" customWidth="1"/>
    <col min="4613" max="4864" width="9" style="76"/>
    <col min="4865" max="4865" width="15.875" style="76" customWidth="1"/>
    <col min="4866" max="4866" width="22.375" style="76" customWidth="1"/>
    <col min="4867" max="4867" width="19.5" style="76" customWidth="1"/>
    <col min="4868" max="4868" width="23" style="76" customWidth="1"/>
    <col min="4869" max="5120" width="9" style="76"/>
    <col min="5121" max="5121" width="15.875" style="76" customWidth="1"/>
    <col min="5122" max="5122" width="22.375" style="76" customWidth="1"/>
    <col min="5123" max="5123" width="19.5" style="76" customWidth="1"/>
    <col min="5124" max="5124" width="23" style="76" customWidth="1"/>
    <col min="5125" max="5376" width="9" style="76"/>
    <col min="5377" max="5377" width="15.875" style="76" customWidth="1"/>
    <col min="5378" max="5378" width="22.375" style="76" customWidth="1"/>
    <col min="5379" max="5379" width="19.5" style="76" customWidth="1"/>
    <col min="5380" max="5380" width="23" style="76" customWidth="1"/>
    <col min="5381" max="5632" width="9" style="76"/>
    <col min="5633" max="5633" width="15.875" style="76" customWidth="1"/>
    <col min="5634" max="5634" width="22.375" style="76" customWidth="1"/>
    <col min="5635" max="5635" width="19.5" style="76" customWidth="1"/>
    <col min="5636" max="5636" width="23" style="76" customWidth="1"/>
    <col min="5637" max="5888" width="9" style="76"/>
    <col min="5889" max="5889" width="15.875" style="76" customWidth="1"/>
    <col min="5890" max="5890" width="22.375" style="76" customWidth="1"/>
    <col min="5891" max="5891" width="19.5" style="76" customWidth="1"/>
    <col min="5892" max="5892" width="23" style="76" customWidth="1"/>
    <col min="5893" max="6144" width="9" style="76"/>
    <col min="6145" max="6145" width="15.875" style="76" customWidth="1"/>
    <col min="6146" max="6146" width="22.375" style="76" customWidth="1"/>
    <col min="6147" max="6147" width="19.5" style="76" customWidth="1"/>
    <col min="6148" max="6148" width="23" style="76" customWidth="1"/>
    <col min="6149" max="6400" width="9" style="76"/>
    <col min="6401" max="6401" width="15.875" style="76" customWidth="1"/>
    <col min="6402" max="6402" width="22.375" style="76" customWidth="1"/>
    <col min="6403" max="6403" width="19.5" style="76" customWidth="1"/>
    <col min="6404" max="6404" width="23" style="76" customWidth="1"/>
    <col min="6405" max="6656" width="9" style="76"/>
    <col min="6657" max="6657" width="15.875" style="76" customWidth="1"/>
    <col min="6658" max="6658" width="22.375" style="76" customWidth="1"/>
    <col min="6659" max="6659" width="19.5" style="76" customWidth="1"/>
    <col min="6660" max="6660" width="23" style="76" customWidth="1"/>
    <col min="6661" max="6912" width="9" style="76"/>
    <col min="6913" max="6913" width="15.875" style="76" customWidth="1"/>
    <col min="6914" max="6914" width="22.375" style="76" customWidth="1"/>
    <col min="6915" max="6915" width="19.5" style="76" customWidth="1"/>
    <col min="6916" max="6916" width="23" style="76" customWidth="1"/>
    <col min="6917" max="7168" width="9" style="76"/>
    <col min="7169" max="7169" width="15.875" style="76" customWidth="1"/>
    <col min="7170" max="7170" width="22.375" style="76" customWidth="1"/>
    <col min="7171" max="7171" width="19.5" style="76" customWidth="1"/>
    <col min="7172" max="7172" width="23" style="76" customWidth="1"/>
    <col min="7173" max="7424" width="9" style="76"/>
    <col min="7425" max="7425" width="15.875" style="76" customWidth="1"/>
    <col min="7426" max="7426" width="22.375" style="76" customWidth="1"/>
    <col min="7427" max="7427" width="19.5" style="76" customWidth="1"/>
    <col min="7428" max="7428" width="23" style="76" customWidth="1"/>
    <col min="7429" max="7680" width="9" style="76"/>
    <col min="7681" max="7681" width="15.875" style="76" customWidth="1"/>
    <col min="7682" max="7682" width="22.375" style="76" customWidth="1"/>
    <col min="7683" max="7683" width="19.5" style="76" customWidth="1"/>
    <col min="7684" max="7684" width="23" style="76" customWidth="1"/>
    <col min="7685" max="7936" width="9" style="76"/>
    <col min="7937" max="7937" width="15.875" style="76" customWidth="1"/>
    <col min="7938" max="7938" width="22.375" style="76" customWidth="1"/>
    <col min="7939" max="7939" width="19.5" style="76" customWidth="1"/>
    <col min="7940" max="7940" width="23" style="76" customWidth="1"/>
    <col min="7941" max="8192" width="9" style="76"/>
    <col min="8193" max="8193" width="15.875" style="76" customWidth="1"/>
    <col min="8194" max="8194" width="22.375" style="76" customWidth="1"/>
    <col min="8195" max="8195" width="19.5" style="76" customWidth="1"/>
    <col min="8196" max="8196" width="23" style="76" customWidth="1"/>
    <col min="8197" max="8448" width="9" style="76"/>
    <col min="8449" max="8449" width="15.875" style="76" customWidth="1"/>
    <col min="8450" max="8450" width="22.375" style="76" customWidth="1"/>
    <col min="8451" max="8451" width="19.5" style="76" customWidth="1"/>
    <col min="8452" max="8452" width="23" style="76" customWidth="1"/>
    <col min="8453" max="8704" width="9" style="76"/>
    <col min="8705" max="8705" width="15.875" style="76" customWidth="1"/>
    <col min="8706" max="8706" width="22.375" style="76" customWidth="1"/>
    <col min="8707" max="8707" width="19.5" style="76" customWidth="1"/>
    <col min="8708" max="8708" width="23" style="76" customWidth="1"/>
    <col min="8709" max="8960" width="9" style="76"/>
    <col min="8961" max="8961" width="15.875" style="76" customWidth="1"/>
    <col min="8962" max="8962" width="22.375" style="76" customWidth="1"/>
    <col min="8963" max="8963" width="19.5" style="76" customWidth="1"/>
    <col min="8964" max="8964" width="23" style="76" customWidth="1"/>
    <col min="8965" max="9216" width="9" style="76"/>
    <col min="9217" max="9217" width="15.875" style="76" customWidth="1"/>
    <col min="9218" max="9218" width="22.375" style="76" customWidth="1"/>
    <col min="9219" max="9219" width="19.5" style="76" customWidth="1"/>
    <col min="9220" max="9220" width="23" style="76" customWidth="1"/>
    <col min="9221" max="9472" width="9" style="76"/>
    <col min="9473" max="9473" width="15.875" style="76" customWidth="1"/>
    <col min="9474" max="9474" width="22.375" style="76" customWidth="1"/>
    <col min="9475" max="9475" width="19.5" style="76" customWidth="1"/>
    <col min="9476" max="9476" width="23" style="76" customWidth="1"/>
    <col min="9477" max="9728" width="9" style="76"/>
    <col min="9729" max="9729" width="15.875" style="76" customWidth="1"/>
    <col min="9730" max="9730" width="22.375" style="76" customWidth="1"/>
    <col min="9731" max="9731" width="19.5" style="76" customWidth="1"/>
    <col min="9732" max="9732" width="23" style="76" customWidth="1"/>
    <col min="9733" max="9984" width="9" style="76"/>
    <col min="9985" max="9985" width="15.875" style="76" customWidth="1"/>
    <col min="9986" max="9986" width="22.375" style="76" customWidth="1"/>
    <col min="9987" max="9987" width="19.5" style="76" customWidth="1"/>
    <col min="9988" max="9988" width="23" style="76" customWidth="1"/>
    <col min="9989" max="10240" width="9" style="76"/>
    <col min="10241" max="10241" width="15.875" style="76" customWidth="1"/>
    <col min="10242" max="10242" width="22.375" style="76" customWidth="1"/>
    <col min="10243" max="10243" width="19.5" style="76" customWidth="1"/>
    <col min="10244" max="10244" width="23" style="76" customWidth="1"/>
    <col min="10245" max="10496" width="9" style="76"/>
    <col min="10497" max="10497" width="15.875" style="76" customWidth="1"/>
    <col min="10498" max="10498" width="22.375" style="76" customWidth="1"/>
    <col min="10499" max="10499" width="19.5" style="76" customWidth="1"/>
    <col min="10500" max="10500" width="23" style="76" customWidth="1"/>
    <col min="10501" max="10752" width="9" style="76"/>
    <col min="10753" max="10753" width="15.875" style="76" customWidth="1"/>
    <col min="10754" max="10754" width="22.375" style="76" customWidth="1"/>
    <col min="10755" max="10755" width="19.5" style="76" customWidth="1"/>
    <col min="10756" max="10756" width="23" style="76" customWidth="1"/>
    <col min="10757" max="11008" width="9" style="76"/>
    <col min="11009" max="11009" width="15.875" style="76" customWidth="1"/>
    <col min="11010" max="11010" width="22.375" style="76" customWidth="1"/>
    <col min="11011" max="11011" width="19.5" style="76" customWidth="1"/>
    <col min="11012" max="11012" width="23" style="76" customWidth="1"/>
    <col min="11013" max="11264" width="9" style="76"/>
    <col min="11265" max="11265" width="15.875" style="76" customWidth="1"/>
    <col min="11266" max="11266" width="22.375" style="76" customWidth="1"/>
    <col min="11267" max="11267" width="19.5" style="76" customWidth="1"/>
    <col min="11268" max="11268" width="23" style="76" customWidth="1"/>
    <col min="11269" max="11520" width="9" style="76"/>
    <col min="11521" max="11521" width="15.875" style="76" customWidth="1"/>
    <col min="11522" max="11522" width="22.375" style="76" customWidth="1"/>
    <col min="11523" max="11523" width="19.5" style="76" customWidth="1"/>
    <col min="11524" max="11524" width="23" style="76" customWidth="1"/>
    <col min="11525" max="11776" width="9" style="76"/>
    <col min="11777" max="11777" width="15.875" style="76" customWidth="1"/>
    <col min="11778" max="11778" width="22.375" style="76" customWidth="1"/>
    <col min="11779" max="11779" width="19.5" style="76" customWidth="1"/>
    <col min="11780" max="11780" width="23" style="76" customWidth="1"/>
    <col min="11781" max="12032" width="9" style="76"/>
    <col min="12033" max="12033" width="15.875" style="76" customWidth="1"/>
    <col min="12034" max="12034" width="22.375" style="76" customWidth="1"/>
    <col min="12035" max="12035" width="19.5" style="76" customWidth="1"/>
    <col min="12036" max="12036" width="23" style="76" customWidth="1"/>
    <col min="12037" max="12288" width="9" style="76"/>
    <col min="12289" max="12289" width="15.875" style="76" customWidth="1"/>
    <col min="12290" max="12290" width="22.375" style="76" customWidth="1"/>
    <col min="12291" max="12291" width="19.5" style="76" customWidth="1"/>
    <col min="12292" max="12292" width="23" style="76" customWidth="1"/>
    <col min="12293" max="12544" width="9" style="76"/>
    <col min="12545" max="12545" width="15.875" style="76" customWidth="1"/>
    <col min="12546" max="12546" width="22.375" style="76" customWidth="1"/>
    <col min="12547" max="12547" width="19.5" style="76" customWidth="1"/>
    <col min="12548" max="12548" width="23" style="76" customWidth="1"/>
    <col min="12549" max="12800" width="9" style="76"/>
    <col min="12801" max="12801" width="15.875" style="76" customWidth="1"/>
    <col min="12802" max="12802" width="22.375" style="76" customWidth="1"/>
    <col min="12803" max="12803" width="19.5" style="76" customWidth="1"/>
    <col min="12804" max="12804" width="23" style="76" customWidth="1"/>
    <col min="12805" max="13056" width="9" style="76"/>
    <col min="13057" max="13057" width="15.875" style="76" customWidth="1"/>
    <col min="13058" max="13058" width="22.375" style="76" customWidth="1"/>
    <col min="13059" max="13059" width="19.5" style="76" customWidth="1"/>
    <col min="13060" max="13060" width="23" style="76" customWidth="1"/>
    <col min="13061" max="13312" width="9" style="76"/>
    <col min="13313" max="13313" width="15.875" style="76" customWidth="1"/>
    <col min="13314" max="13314" width="22.375" style="76" customWidth="1"/>
    <col min="13315" max="13315" width="19.5" style="76" customWidth="1"/>
    <col min="13316" max="13316" width="23" style="76" customWidth="1"/>
    <col min="13317" max="13568" width="9" style="76"/>
    <col min="13569" max="13569" width="15.875" style="76" customWidth="1"/>
    <col min="13570" max="13570" width="22.375" style="76" customWidth="1"/>
    <col min="13571" max="13571" width="19.5" style="76" customWidth="1"/>
    <col min="13572" max="13572" width="23" style="76" customWidth="1"/>
    <col min="13573" max="13824" width="9" style="76"/>
    <col min="13825" max="13825" width="15.875" style="76" customWidth="1"/>
    <col min="13826" max="13826" width="22.375" style="76" customWidth="1"/>
    <col min="13827" max="13827" width="19.5" style="76" customWidth="1"/>
    <col min="13828" max="13828" width="23" style="76" customWidth="1"/>
    <col min="13829" max="14080" width="9" style="76"/>
    <col min="14081" max="14081" width="15.875" style="76" customWidth="1"/>
    <col min="14082" max="14082" width="22.375" style="76" customWidth="1"/>
    <col min="14083" max="14083" width="19.5" style="76" customWidth="1"/>
    <col min="14084" max="14084" width="23" style="76" customWidth="1"/>
    <col min="14085" max="14336" width="9" style="76"/>
    <col min="14337" max="14337" width="15.875" style="76" customWidth="1"/>
    <col min="14338" max="14338" width="22.375" style="76" customWidth="1"/>
    <col min="14339" max="14339" width="19.5" style="76" customWidth="1"/>
    <col min="14340" max="14340" width="23" style="76" customWidth="1"/>
    <col min="14341" max="14592" width="9" style="76"/>
    <col min="14593" max="14593" width="15.875" style="76" customWidth="1"/>
    <col min="14594" max="14594" width="22.375" style="76" customWidth="1"/>
    <col min="14595" max="14595" width="19.5" style="76" customWidth="1"/>
    <col min="14596" max="14596" width="23" style="76" customWidth="1"/>
    <col min="14597" max="14848" width="9" style="76"/>
    <col min="14849" max="14849" width="15.875" style="76" customWidth="1"/>
    <col min="14850" max="14850" width="22.375" style="76" customWidth="1"/>
    <col min="14851" max="14851" width="19.5" style="76" customWidth="1"/>
    <col min="14852" max="14852" width="23" style="76" customWidth="1"/>
    <col min="14853" max="15104" width="9" style="76"/>
    <col min="15105" max="15105" width="15.875" style="76" customWidth="1"/>
    <col min="15106" max="15106" width="22.375" style="76" customWidth="1"/>
    <col min="15107" max="15107" width="19.5" style="76" customWidth="1"/>
    <col min="15108" max="15108" width="23" style="76" customWidth="1"/>
    <col min="15109" max="15360" width="9" style="76"/>
    <col min="15361" max="15361" width="15.875" style="76" customWidth="1"/>
    <col min="15362" max="15362" width="22.375" style="76" customWidth="1"/>
    <col min="15363" max="15363" width="19.5" style="76" customWidth="1"/>
    <col min="15364" max="15364" width="23" style="76" customWidth="1"/>
    <col min="15365" max="15616" width="9" style="76"/>
    <col min="15617" max="15617" width="15.875" style="76" customWidth="1"/>
    <col min="15618" max="15618" width="22.375" style="76" customWidth="1"/>
    <col min="15619" max="15619" width="19.5" style="76" customWidth="1"/>
    <col min="15620" max="15620" width="23" style="76" customWidth="1"/>
    <col min="15621" max="15872" width="9" style="76"/>
    <col min="15873" max="15873" width="15.875" style="76" customWidth="1"/>
    <col min="15874" max="15874" width="22.375" style="76" customWidth="1"/>
    <col min="15875" max="15875" width="19.5" style="76" customWidth="1"/>
    <col min="15876" max="15876" width="23" style="76" customWidth="1"/>
    <col min="15877" max="16128" width="9" style="76"/>
    <col min="16129" max="16129" width="15.875" style="76" customWidth="1"/>
    <col min="16130" max="16130" width="22.375" style="76" customWidth="1"/>
    <col min="16131" max="16131" width="19.5" style="76" customWidth="1"/>
    <col min="16132" max="16132" width="23" style="76" customWidth="1"/>
    <col min="16133" max="16384" width="9" style="76"/>
  </cols>
  <sheetData>
    <row r="1" s="76" customFormat="1" ht="45" customHeight="1" spans="1:4">
      <c r="A1" s="78" t="s">
        <v>0</v>
      </c>
      <c r="B1" s="78"/>
      <c r="C1" s="78"/>
      <c r="D1" s="78"/>
    </row>
    <row r="2" s="76" customFormat="1" ht="51" customHeight="1" spans="1:4">
      <c r="A2" s="79" t="s">
        <v>1</v>
      </c>
      <c r="B2" s="80" t="s">
        <v>2</v>
      </c>
      <c r="C2" s="79" t="s">
        <v>3</v>
      </c>
      <c r="D2" s="80" t="s">
        <v>4</v>
      </c>
    </row>
    <row r="3" s="76" customFormat="1" ht="36" customHeight="1" spans="1:4">
      <c r="A3" s="79" t="s">
        <v>5</v>
      </c>
      <c r="B3" s="80" t="s">
        <v>6</v>
      </c>
      <c r="C3" s="79" t="s">
        <v>7</v>
      </c>
      <c r="D3" s="80"/>
    </row>
    <row r="4" s="76" customFormat="1" ht="29" customHeight="1" spans="1:4">
      <c r="A4" s="79" t="s">
        <v>8</v>
      </c>
      <c r="B4" s="81"/>
      <c r="C4" s="79" t="s">
        <v>9</v>
      </c>
      <c r="D4" s="80" t="s">
        <v>10</v>
      </c>
    </row>
    <row r="5" s="76" customFormat="1" ht="33" customHeight="1" spans="1:4">
      <c r="A5" s="82" t="s">
        <v>11</v>
      </c>
      <c r="B5" s="81" t="s">
        <v>12</v>
      </c>
      <c r="C5" s="82" t="s">
        <v>13</v>
      </c>
      <c r="D5" s="83" t="s">
        <v>14</v>
      </c>
    </row>
    <row r="6" s="77" customFormat="1" ht="33" customHeight="1" spans="1:4">
      <c r="A6" s="84"/>
      <c r="B6" s="85" t="s">
        <v>15</v>
      </c>
      <c r="C6" s="84"/>
      <c r="D6" s="86" t="s">
        <v>16</v>
      </c>
    </row>
    <row r="7" s="76" customFormat="1" ht="30.95" customHeight="1" spans="1:11">
      <c r="A7" s="79" t="s">
        <v>17</v>
      </c>
      <c r="B7" s="81"/>
      <c r="C7" s="79" t="s">
        <v>18</v>
      </c>
      <c r="D7" s="80"/>
      <c r="K7" s="76">
        <f>1310/6</f>
        <v>218.333333333333</v>
      </c>
    </row>
    <row r="8" s="76" customFormat="1" ht="57" customHeight="1" spans="1:4">
      <c r="A8" s="79" t="s">
        <v>19</v>
      </c>
      <c r="B8" s="87"/>
      <c r="C8" s="88"/>
      <c r="D8" s="89" t="s">
        <v>20</v>
      </c>
    </row>
    <row r="9" s="76" customFormat="1" ht="55" customHeight="1" spans="1:4">
      <c r="A9" s="79" t="s">
        <v>21</v>
      </c>
      <c r="B9" s="87"/>
      <c r="C9" s="88"/>
      <c r="D9" s="89" t="s">
        <v>20</v>
      </c>
    </row>
    <row r="10" s="76" customFormat="1" ht="42" customHeight="1" spans="1:4">
      <c r="A10" s="79" t="s">
        <v>22</v>
      </c>
      <c r="B10" s="87"/>
      <c r="C10" s="88"/>
      <c r="D10" s="89" t="s">
        <v>20</v>
      </c>
    </row>
    <row r="11" s="76" customFormat="1" ht="49" customHeight="1" spans="1:4">
      <c r="A11" s="90" t="s">
        <v>23</v>
      </c>
      <c r="B11" s="87"/>
      <c r="C11" s="88"/>
      <c r="D11" s="89" t="s">
        <v>20</v>
      </c>
    </row>
    <row r="12" s="76" customFormat="1" ht="53" customHeight="1" spans="1:4">
      <c r="A12" s="79" t="s">
        <v>24</v>
      </c>
      <c r="B12" s="87"/>
      <c r="C12" s="88"/>
      <c r="D12" s="89" t="s">
        <v>20</v>
      </c>
    </row>
    <row r="13" s="76" customFormat="1" ht="51" customHeight="1" spans="1:4">
      <c r="A13" s="79" t="s">
        <v>25</v>
      </c>
      <c r="B13" s="87"/>
      <c r="C13" s="88"/>
      <c r="D13" s="89" t="s">
        <v>20</v>
      </c>
    </row>
    <row r="14" s="76" customFormat="1" ht="44" customHeight="1" spans="1:4">
      <c r="A14" s="79" t="s">
        <v>26</v>
      </c>
      <c r="B14" s="87"/>
      <c r="C14" s="88"/>
      <c r="D14" s="89" t="s">
        <v>20</v>
      </c>
    </row>
  </sheetData>
  <mergeCells count="3">
    <mergeCell ref="A1:D1"/>
    <mergeCell ref="A5:A6"/>
    <mergeCell ref="C5:C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B9" sqref="B9"/>
    </sheetView>
  </sheetViews>
  <sheetFormatPr defaultColWidth="9" defaultRowHeight="14.25"/>
  <cols>
    <col min="1" max="1" width="5.75" style="57" customWidth="1"/>
    <col min="2" max="2" width="50.25" style="58" customWidth="1"/>
    <col min="3" max="3" width="7.75" style="58" customWidth="1"/>
    <col min="4" max="4" width="8.125" style="58" customWidth="1"/>
    <col min="5" max="5" width="13.5" style="58" customWidth="1"/>
    <col min="6" max="6" width="6.375" style="59" customWidth="1"/>
    <col min="7" max="12" width="9" style="58"/>
    <col min="13" max="16384" width="9" style="9"/>
  </cols>
  <sheetData>
    <row r="1" s="9" customFormat="1" ht="44.25" customHeight="1" spans="1:12">
      <c r="A1" s="60" t="s">
        <v>27</v>
      </c>
      <c r="B1" s="60"/>
      <c r="C1" s="60"/>
      <c r="D1" s="60"/>
      <c r="E1" s="60"/>
      <c r="F1" s="60"/>
      <c r="G1" s="61"/>
      <c r="H1" s="61"/>
      <c r="I1" s="61"/>
      <c r="J1" s="58"/>
      <c r="K1" s="58"/>
      <c r="L1" s="58"/>
    </row>
    <row r="2" s="9" customFormat="1" ht="30.75" customHeight="1" spans="1:12">
      <c r="A2" s="62" t="s">
        <v>28</v>
      </c>
      <c r="B2" s="63" t="s">
        <v>29</v>
      </c>
      <c r="C2" s="63" t="s">
        <v>30</v>
      </c>
      <c r="D2" s="63" t="s">
        <v>31</v>
      </c>
      <c r="E2" s="63" t="s">
        <v>32</v>
      </c>
      <c r="F2" s="64" t="s">
        <v>33</v>
      </c>
      <c r="G2" s="58"/>
      <c r="H2" s="58"/>
      <c r="I2" s="58"/>
      <c r="J2" s="58"/>
      <c r="K2" s="58"/>
      <c r="L2" s="58"/>
    </row>
    <row r="3" s="56" customFormat="1" ht="23.25" customHeight="1" spans="1:12">
      <c r="A3" s="65">
        <v>1</v>
      </c>
      <c r="B3" s="66" t="s">
        <v>34</v>
      </c>
      <c r="C3" s="67" t="s">
        <v>35</v>
      </c>
      <c r="D3" s="67" t="s">
        <v>36</v>
      </c>
      <c r="E3" s="67" t="s">
        <v>37</v>
      </c>
      <c r="F3" s="68"/>
      <c r="G3" s="69"/>
      <c r="H3" s="69"/>
      <c r="I3" s="69"/>
      <c r="J3" s="69"/>
      <c r="K3" s="69"/>
      <c r="L3" s="69"/>
    </row>
    <row r="4" s="56" customFormat="1" ht="23.25" customHeight="1" spans="1:12">
      <c r="A4" s="65">
        <v>2</v>
      </c>
      <c r="B4" s="66" t="s">
        <v>38</v>
      </c>
      <c r="C4" s="67" t="s">
        <v>35</v>
      </c>
      <c r="D4" s="67" t="s">
        <v>39</v>
      </c>
      <c r="E4" s="67" t="s">
        <v>37</v>
      </c>
      <c r="F4" s="68"/>
      <c r="G4" s="69"/>
      <c r="H4" s="69"/>
      <c r="I4" s="69"/>
      <c r="J4" s="69"/>
      <c r="K4" s="69"/>
      <c r="L4" s="69"/>
    </row>
    <row r="5" s="56" customFormat="1" ht="23.25" customHeight="1" spans="1:12">
      <c r="A5" s="65">
        <v>3</v>
      </c>
      <c r="B5" s="66" t="s">
        <v>40</v>
      </c>
      <c r="C5" s="67" t="s">
        <v>35</v>
      </c>
      <c r="D5" s="67" t="s">
        <v>41</v>
      </c>
      <c r="E5" s="67" t="s">
        <v>42</v>
      </c>
      <c r="F5" s="68"/>
      <c r="G5" s="69"/>
      <c r="H5" s="69"/>
      <c r="I5" s="69"/>
      <c r="J5" s="69"/>
      <c r="K5" s="69"/>
      <c r="L5" s="69"/>
    </row>
    <row r="6" s="56" customFormat="1" ht="23.25" customHeight="1" spans="1:12">
      <c r="A6" s="65">
        <v>4</v>
      </c>
      <c r="B6" s="67" t="s">
        <v>43</v>
      </c>
      <c r="C6" s="67" t="s">
        <v>35</v>
      </c>
      <c r="D6" s="67" t="s">
        <v>44</v>
      </c>
      <c r="E6" s="67" t="s">
        <v>42</v>
      </c>
      <c r="F6" s="68"/>
      <c r="G6" s="69"/>
      <c r="H6" s="69"/>
      <c r="I6" s="69"/>
      <c r="J6" s="69"/>
      <c r="K6" s="69"/>
      <c r="L6" s="69"/>
    </row>
    <row r="7" s="56" customFormat="1" ht="23.25" customHeight="1" spans="1:12">
      <c r="A7" s="65">
        <v>5</v>
      </c>
      <c r="B7" s="67" t="s">
        <v>45</v>
      </c>
      <c r="C7" s="67" t="s">
        <v>35</v>
      </c>
      <c r="D7" s="67" t="s">
        <v>46</v>
      </c>
      <c r="E7" s="67" t="s">
        <v>42</v>
      </c>
      <c r="F7" s="68"/>
      <c r="G7" s="69"/>
      <c r="H7" s="69"/>
      <c r="I7" s="69"/>
      <c r="J7" s="69"/>
      <c r="K7" s="69"/>
      <c r="L7" s="69"/>
    </row>
    <row r="8" s="9" customFormat="1" ht="23.1" customHeight="1" spans="1:12">
      <c r="A8" s="65">
        <v>6</v>
      </c>
      <c r="B8" s="67" t="s">
        <v>47</v>
      </c>
      <c r="C8" s="67" t="s">
        <v>35</v>
      </c>
      <c r="D8" s="67" t="s">
        <v>48</v>
      </c>
      <c r="E8" s="67" t="s">
        <v>37</v>
      </c>
      <c r="F8" s="68"/>
      <c r="G8" s="58"/>
      <c r="H8" s="58"/>
      <c r="I8" s="58"/>
      <c r="J8" s="58"/>
      <c r="K8" s="58"/>
      <c r="L8" s="58"/>
    </row>
    <row r="9" s="9" customFormat="1" ht="23.1" customHeight="1" spans="1:12">
      <c r="A9" s="65">
        <v>7</v>
      </c>
      <c r="B9" s="67" t="s">
        <v>49</v>
      </c>
      <c r="C9" s="67" t="s">
        <v>35</v>
      </c>
      <c r="D9" s="67" t="s">
        <v>50</v>
      </c>
      <c r="E9" s="67" t="s">
        <v>37</v>
      </c>
      <c r="F9" s="68"/>
      <c r="G9" s="58"/>
      <c r="H9" s="58"/>
      <c r="I9" s="58"/>
      <c r="J9" s="58"/>
      <c r="K9" s="58"/>
      <c r="L9" s="58"/>
    </row>
    <row r="10" s="9" customFormat="1" ht="23.1" customHeight="1" spans="1:12">
      <c r="A10" s="65">
        <v>8</v>
      </c>
      <c r="B10" s="67" t="s">
        <v>51</v>
      </c>
      <c r="C10" s="67" t="s">
        <v>35</v>
      </c>
      <c r="D10" s="67" t="s">
        <v>52</v>
      </c>
      <c r="E10" s="67" t="s">
        <v>53</v>
      </c>
      <c r="F10" s="68"/>
      <c r="G10" s="58"/>
      <c r="H10" s="58"/>
      <c r="I10" s="58"/>
      <c r="J10" s="58"/>
      <c r="K10" s="58"/>
      <c r="L10" s="58"/>
    </row>
    <row r="11" s="9" customFormat="1" ht="39.95" customHeight="1" spans="1:12">
      <c r="A11" s="70" t="s">
        <v>54</v>
      </c>
      <c r="B11" s="71"/>
      <c r="C11" s="71" t="s">
        <v>20</v>
      </c>
      <c r="D11" s="71"/>
      <c r="E11" s="71"/>
      <c r="F11" s="72"/>
      <c r="G11" s="58"/>
      <c r="H11" s="58"/>
      <c r="I11" s="58"/>
      <c r="J11" s="58"/>
      <c r="K11" s="58"/>
      <c r="L11" s="58"/>
    </row>
    <row r="12" s="9" customFormat="1" ht="39.95" customHeight="1" spans="1:12">
      <c r="A12" s="73"/>
      <c r="B12" s="74"/>
      <c r="C12" s="74"/>
      <c r="D12" s="74"/>
      <c r="E12" s="74"/>
      <c r="F12" s="75"/>
      <c r="G12" s="58"/>
      <c r="H12" s="58"/>
      <c r="I12" s="58"/>
      <c r="J12" s="58"/>
      <c r="K12" s="58"/>
      <c r="L12" s="58"/>
    </row>
    <row r="13" s="9" customFormat="1" spans="1:12">
      <c r="A13" s="57"/>
      <c r="B13" s="58"/>
      <c r="C13" s="58"/>
      <c r="D13" s="58"/>
      <c r="E13" s="58"/>
      <c r="F13" s="59"/>
      <c r="G13" s="58"/>
      <c r="H13" s="58"/>
      <c r="I13" s="58"/>
      <c r="J13" s="58"/>
      <c r="K13" s="58"/>
      <c r="L13" s="58"/>
    </row>
    <row r="14" s="9" customFormat="1" spans="1:12">
      <c r="A14" s="57"/>
      <c r="B14" s="58"/>
      <c r="C14" s="58"/>
      <c r="D14" s="58"/>
      <c r="E14" s="58"/>
      <c r="F14" s="59"/>
      <c r="G14" s="58"/>
      <c r="H14" s="58"/>
      <c r="I14" s="58"/>
      <c r="J14" s="58"/>
      <c r="K14" s="58"/>
      <c r="L14" s="58"/>
    </row>
    <row r="15" s="9" customFormat="1" spans="1:12">
      <c r="A15" s="57"/>
      <c r="B15" s="58"/>
      <c r="C15" s="58"/>
      <c r="D15" s="58"/>
      <c r="E15" s="58"/>
      <c r="F15" s="59"/>
      <c r="G15" s="58"/>
      <c r="H15" s="58"/>
      <c r="I15" s="58"/>
      <c r="J15" s="58"/>
      <c r="K15" s="58"/>
      <c r="L15" s="58"/>
    </row>
    <row r="16" s="9" customFormat="1" spans="1:12">
      <c r="A16" s="57"/>
      <c r="B16" s="58"/>
      <c r="C16" s="58"/>
      <c r="D16" s="58"/>
      <c r="E16" s="58"/>
      <c r="F16" s="59"/>
      <c r="G16" s="58"/>
      <c r="H16" s="58"/>
      <c r="I16" s="58"/>
      <c r="J16" s="58"/>
      <c r="K16" s="58"/>
      <c r="L16" s="58"/>
    </row>
    <row r="17" s="9" customFormat="1" spans="1:12">
      <c r="A17" s="57"/>
      <c r="B17" s="58"/>
      <c r="C17" s="58"/>
      <c r="D17" s="58"/>
      <c r="E17" s="58"/>
      <c r="F17" s="59"/>
      <c r="G17" s="58"/>
      <c r="H17" s="58"/>
      <c r="I17" s="58"/>
      <c r="J17" s="58"/>
      <c r="K17" s="58"/>
      <c r="L17" s="58"/>
    </row>
    <row r="18" s="9" customFormat="1" spans="1:12">
      <c r="A18" s="57"/>
      <c r="B18" s="58"/>
      <c r="C18" s="58"/>
      <c r="D18" s="58"/>
      <c r="E18" s="58"/>
      <c r="F18" s="59"/>
      <c r="G18" s="58"/>
      <c r="H18" s="58"/>
      <c r="I18" s="58"/>
      <c r="J18" s="58"/>
      <c r="K18" s="58"/>
      <c r="L18" s="58"/>
    </row>
    <row r="19" s="9" customFormat="1" spans="1:12">
      <c r="A19" s="57"/>
      <c r="B19" s="58"/>
      <c r="C19" s="58"/>
      <c r="D19" s="58"/>
      <c r="E19" s="58"/>
      <c r="F19" s="59"/>
      <c r="G19" s="58"/>
      <c r="H19" s="58"/>
      <c r="I19" s="58"/>
      <c r="J19" s="58"/>
      <c r="K19" s="58"/>
      <c r="L19" s="58"/>
    </row>
    <row r="20" s="9" customFormat="1" spans="1:12">
      <c r="A20" s="57"/>
      <c r="B20" s="58"/>
      <c r="C20" s="58"/>
      <c r="D20" s="58"/>
      <c r="E20" s="58"/>
      <c r="F20" s="59"/>
      <c r="G20" s="58"/>
      <c r="H20" s="58"/>
      <c r="I20" s="58"/>
      <c r="J20" s="58"/>
      <c r="K20" s="58"/>
      <c r="L20" s="58"/>
    </row>
    <row r="21" s="9" customFormat="1" spans="1:12">
      <c r="A21" s="57"/>
      <c r="B21" s="58"/>
      <c r="C21" s="58"/>
      <c r="D21" s="58"/>
      <c r="E21" s="58"/>
      <c r="F21" s="59"/>
      <c r="G21" s="58"/>
      <c r="H21" s="58"/>
      <c r="I21" s="58"/>
      <c r="J21" s="58"/>
      <c r="K21" s="58"/>
      <c r="L21" s="58"/>
    </row>
    <row r="22" s="9" customFormat="1" spans="1:12">
      <c r="A22" s="57"/>
      <c r="B22" s="58"/>
      <c r="C22" s="58"/>
      <c r="D22" s="58"/>
      <c r="E22" s="58"/>
      <c r="F22" s="59"/>
      <c r="G22" s="58"/>
      <c r="H22" s="58"/>
      <c r="I22" s="58"/>
      <c r="J22" s="58"/>
      <c r="K22" s="58"/>
      <c r="L22" s="58"/>
    </row>
    <row r="23" s="9" customFormat="1" spans="1:12">
      <c r="A23" s="57"/>
      <c r="B23" s="58"/>
      <c r="C23" s="58"/>
      <c r="D23" s="58"/>
      <c r="E23" s="58"/>
      <c r="F23" s="59"/>
      <c r="G23" s="58"/>
      <c r="H23" s="58"/>
      <c r="I23" s="58"/>
      <c r="J23" s="58"/>
      <c r="K23" s="58"/>
      <c r="L23" s="58"/>
    </row>
    <row r="24" s="9" customFormat="1" spans="1:12">
      <c r="A24" s="57"/>
      <c r="B24" s="58"/>
      <c r="C24" s="58"/>
      <c r="D24" s="58"/>
      <c r="E24" s="58"/>
      <c r="F24" s="59"/>
      <c r="G24" s="58"/>
      <c r="H24" s="58"/>
      <c r="I24" s="58"/>
      <c r="J24" s="58"/>
      <c r="K24" s="58"/>
      <c r="L24" s="58"/>
    </row>
    <row r="25" s="9" customFormat="1" spans="1:12">
      <c r="A25" s="57"/>
      <c r="B25" s="58"/>
      <c r="C25" s="58"/>
      <c r="D25" s="58"/>
      <c r="E25" s="58"/>
      <c r="F25" s="59"/>
      <c r="G25" s="58"/>
      <c r="H25" s="58"/>
      <c r="I25" s="58"/>
      <c r="J25" s="58"/>
      <c r="K25" s="58"/>
      <c r="L25" s="58"/>
    </row>
    <row r="26" s="9" customFormat="1" spans="1:12">
      <c r="A26" s="57"/>
      <c r="B26" s="58"/>
      <c r="C26" s="58"/>
      <c r="D26" s="58"/>
      <c r="E26" s="58"/>
      <c r="F26" s="59"/>
      <c r="G26" s="58"/>
      <c r="H26" s="58"/>
      <c r="I26" s="58"/>
      <c r="J26" s="58"/>
      <c r="K26" s="58"/>
      <c r="L26" s="58"/>
    </row>
    <row r="27" s="9" customFormat="1" ht="43.5" customHeight="1" spans="1:12">
      <c r="A27" s="57"/>
      <c r="B27" s="58"/>
      <c r="C27" s="58"/>
      <c r="D27" s="58"/>
      <c r="E27" s="58"/>
      <c r="F27" s="59"/>
      <c r="G27" s="58"/>
      <c r="H27" s="58"/>
      <c r="I27" s="58"/>
      <c r="J27" s="58"/>
      <c r="K27" s="58"/>
      <c r="L27" s="58"/>
    </row>
  </sheetData>
  <mergeCells count="3">
    <mergeCell ref="A1:F1"/>
    <mergeCell ref="A11:B12"/>
    <mergeCell ref="C11:F1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zoomScale="90" zoomScaleNormal="90" workbookViewId="0">
      <selection activeCell="A1" sqref="A1:H1"/>
    </sheetView>
  </sheetViews>
  <sheetFormatPr defaultColWidth="9" defaultRowHeight="14.25" outlineLevelCol="7"/>
  <cols>
    <col min="1" max="2" width="9" style="9"/>
    <col min="3" max="3" width="3.25" style="9" customWidth="1"/>
    <col min="4" max="4" width="9.25" style="9" customWidth="1"/>
    <col min="5" max="5" width="13.875" style="9" customWidth="1"/>
    <col min="6" max="6" width="12" style="9" customWidth="1"/>
    <col min="7" max="7" width="15" style="9" customWidth="1"/>
    <col min="8" max="8" width="16.125" style="9" customWidth="1"/>
    <col min="9" max="16384" width="9" style="9"/>
  </cols>
  <sheetData>
    <row r="1" s="9" customFormat="1" ht="37.5" customHeight="1" spans="1:8">
      <c r="A1" s="10" t="s">
        <v>55</v>
      </c>
      <c r="B1" s="10"/>
      <c r="C1" s="10"/>
      <c r="D1" s="10"/>
      <c r="E1" s="10"/>
      <c r="F1" s="10"/>
      <c r="G1" s="10"/>
      <c r="H1" s="10"/>
    </row>
    <row r="2" s="9" customFormat="1" ht="24" customHeight="1" spans="1:8">
      <c r="A2" s="11" t="s">
        <v>56</v>
      </c>
      <c r="B2" s="11"/>
      <c r="C2" s="11"/>
      <c r="D2" s="11"/>
      <c r="E2" s="11"/>
      <c r="F2" s="11"/>
      <c r="G2" s="11"/>
      <c r="H2" s="11"/>
    </row>
    <row r="3" s="9" customFormat="1" ht="23.25" customHeight="1" spans="1:8">
      <c r="A3" s="11" t="s">
        <v>57</v>
      </c>
      <c r="B3" s="11"/>
      <c r="C3" s="11"/>
      <c r="D3" s="11"/>
      <c r="E3" s="11"/>
      <c r="F3" s="11"/>
      <c r="G3" s="11"/>
      <c r="H3" s="11"/>
    </row>
    <row r="4" s="9" customFormat="1" ht="25.5" customHeight="1" spans="1:8">
      <c r="A4" s="11" t="s">
        <v>58</v>
      </c>
      <c r="B4" s="11"/>
      <c r="C4" s="11"/>
      <c r="D4" s="11"/>
      <c r="E4" s="11"/>
      <c r="F4" s="11"/>
      <c r="G4" s="11"/>
      <c r="H4" s="11"/>
    </row>
    <row r="5" s="9" customFormat="1" ht="30" customHeight="1" spans="1:8">
      <c r="A5" s="12" t="s">
        <v>59</v>
      </c>
      <c r="B5" s="12"/>
      <c r="C5" s="12"/>
      <c r="D5" s="12"/>
      <c r="E5" s="12"/>
      <c r="F5" s="12"/>
      <c r="G5" s="12"/>
      <c r="H5" s="12"/>
    </row>
    <row r="6" s="9" customFormat="1" ht="20.25" customHeight="1" spans="1:8">
      <c r="A6" s="13" t="s">
        <v>28</v>
      </c>
      <c r="B6" s="14" t="s">
        <v>60</v>
      </c>
      <c r="C6" s="15"/>
      <c r="D6" s="16"/>
      <c r="E6" s="16" t="s">
        <v>61</v>
      </c>
      <c r="F6" s="16" t="s">
        <v>62</v>
      </c>
      <c r="G6" s="16" t="s">
        <v>63</v>
      </c>
      <c r="H6" s="17" t="s">
        <v>64</v>
      </c>
    </row>
    <row r="7" s="9" customFormat="1" ht="20.25" customHeight="1" spans="1:8">
      <c r="A7" s="18" t="s">
        <v>65</v>
      </c>
      <c r="B7" s="19" t="s">
        <v>66</v>
      </c>
      <c r="C7" s="20"/>
      <c r="D7" s="21"/>
      <c r="E7" s="22">
        <f>E8+E9+E10+E11</f>
        <v>0</v>
      </c>
      <c r="F7" s="22">
        <v>0</v>
      </c>
      <c r="G7" s="23">
        <f>G8+G9+G10+G11</f>
        <v>1402136.76</v>
      </c>
      <c r="H7" s="24">
        <f>G7</f>
        <v>1402136.76</v>
      </c>
    </row>
    <row r="8" s="9" customFormat="1" ht="20.25" customHeight="1" spans="1:8">
      <c r="A8" s="25">
        <v>1.1</v>
      </c>
      <c r="B8" s="26" t="s">
        <v>67</v>
      </c>
      <c r="C8" s="27"/>
      <c r="D8" s="28"/>
      <c r="E8" s="22">
        <v>0</v>
      </c>
      <c r="F8" s="22">
        <v>0</v>
      </c>
      <c r="G8" s="22">
        <f>结算费用明细!G9</f>
        <v>1402136.76</v>
      </c>
      <c r="H8" s="29"/>
    </row>
    <row r="9" s="9" customFormat="1" ht="20.25" customHeight="1" spans="1:8">
      <c r="A9" s="25">
        <v>1.2</v>
      </c>
      <c r="B9" s="26" t="s">
        <v>68</v>
      </c>
      <c r="C9" s="27"/>
      <c r="D9" s="28"/>
      <c r="E9" s="22">
        <v>0</v>
      </c>
      <c r="F9" s="22">
        <v>0</v>
      </c>
      <c r="G9" s="24">
        <v>0</v>
      </c>
      <c r="H9" s="29"/>
    </row>
    <row r="10" s="9" customFormat="1" ht="20.25" customHeight="1" spans="1:8">
      <c r="A10" s="25">
        <v>1.3</v>
      </c>
      <c r="B10" s="26" t="s">
        <v>69</v>
      </c>
      <c r="C10" s="27"/>
      <c r="D10" s="28"/>
      <c r="E10" s="22">
        <v>0</v>
      </c>
      <c r="F10" s="22">
        <v>0</v>
      </c>
      <c r="G10" s="22"/>
      <c r="H10" s="30"/>
    </row>
    <row r="11" s="9" customFormat="1" ht="20.25" customHeight="1" spans="1:8">
      <c r="A11" s="25">
        <v>1.4</v>
      </c>
      <c r="B11" s="26" t="s">
        <v>70</v>
      </c>
      <c r="C11" s="27"/>
      <c r="D11" s="28"/>
      <c r="E11" s="22">
        <v>0</v>
      </c>
      <c r="F11" s="22">
        <v>0</v>
      </c>
      <c r="G11" s="22">
        <v>0</v>
      </c>
      <c r="H11" s="29"/>
    </row>
    <row r="12" s="9" customFormat="1" ht="20.25" customHeight="1" spans="1:8">
      <c r="A12" s="18" t="s">
        <v>71</v>
      </c>
      <c r="B12" s="19" t="s">
        <v>72</v>
      </c>
      <c r="C12" s="20"/>
      <c r="D12" s="21"/>
      <c r="E12" s="26">
        <v>0</v>
      </c>
      <c r="F12" s="28"/>
      <c r="G12" s="22">
        <v>0</v>
      </c>
      <c r="H12" s="29">
        <v>0</v>
      </c>
    </row>
    <row r="13" s="9" customFormat="1" ht="20.25" customHeight="1" spans="1:8">
      <c r="A13" s="25">
        <v>2.1</v>
      </c>
      <c r="B13" s="26" t="s">
        <v>73</v>
      </c>
      <c r="C13" s="27"/>
      <c r="D13" s="28"/>
      <c r="E13" s="26">
        <v>0</v>
      </c>
      <c r="F13" s="28"/>
      <c r="G13" s="22">
        <v>0</v>
      </c>
      <c r="H13" s="29">
        <v>0</v>
      </c>
    </row>
    <row r="14" s="9" customFormat="1" ht="20.25" customHeight="1" spans="1:8">
      <c r="A14" s="25">
        <v>2.2</v>
      </c>
      <c r="B14" s="26" t="s">
        <v>73</v>
      </c>
      <c r="C14" s="27"/>
      <c r="D14" s="28"/>
      <c r="E14" s="26">
        <v>0</v>
      </c>
      <c r="F14" s="28"/>
      <c r="G14" s="22">
        <v>0</v>
      </c>
      <c r="H14" s="29">
        <v>0</v>
      </c>
    </row>
    <row r="15" s="9" customFormat="1" ht="20.25" customHeight="1" spans="1:8">
      <c r="A15" s="31" t="s">
        <v>74</v>
      </c>
      <c r="B15" s="32" t="s">
        <v>75</v>
      </c>
      <c r="C15" s="33"/>
      <c r="D15" s="22" t="s">
        <v>76</v>
      </c>
      <c r="E15" s="34">
        <f>H7</f>
        <v>1402136.76</v>
      </c>
      <c r="F15" s="35"/>
      <c r="G15" s="35"/>
      <c r="H15" s="36"/>
    </row>
    <row r="16" s="9" customFormat="1" ht="20.25" customHeight="1" spans="1:8">
      <c r="A16" s="18"/>
      <c r="B16" s="37"/>
      <c r="C16" s="38"/>
      <c r="D16" s="22" t="s">
        <v>77</v>
      </c>
      <c r="E16" s="39">
        <f>E15</f>
        <v>1402136.76</v>
      </c>
      <c r="F16" s="40"/>
      <c r="G16" s="40"/>
      <c r="H16" s="41"/>
    </row>
    <row r="17" s="9" customFormat="1" ht="20.25" customHeight="1" spans="1:8">
      <c r="A17" s="18" t="s">
        <v>78</v>
      </c>
      <c r="B17" s="19" t="s">
        <v>79</v>
      </c>
      <c r="C17" s="20"/>
      <c r="D17" s="21"/>
      <c r="E17" s="26">
        <v>0</v>
      </c>
      <c r="F17" s="27"/>
      <c r="G17" s="27"/>
      <c r="H17" s="42"/>
    </row>
    <row r="18" s="9" customFormat="1" ht="20.25" customHeight="1" spans="1:8">
      <c r="A18" s="25">
        <v>4.1</v>
      </c>
      <c r="B18" s="26" t="s">
        <v>80</v>
      </c>
      <c r="C18" s="27"/>
      <c r="D18" s="28"/>
      <c r="E18" s="26">
        <v>0</v>
      </c>
      <c r="F18" s="27"/>
      <c r="G18" s="27"/>
      <c r="H18" s="42"/>
    </row>
    <row r="19" s="9" customFormat="1" ht="20.25" customHeight="1" spans="1:8">
      <c r="A19" s="25">
        <v>4.2</v>
      </c>
      <c r="B19" s="26" t="s">
        <v>81</v>
      </c>
      <c r="C19" s="27"/>
      <c r="D19" s="28"/>
      <c r="E19" s="26">
        <v>0</v>
      </c>
      <c r="F19" s="27"/>
      <c r="G19" s="27"/>
      <c r="H19" s="42"/>
    </row>
    <row r="20" s="9" customFormat="1" ht="20.25" customHeight="1" spans="1:8">
      <c r="A20" s="18" t="s">
        <v>82</v>
      </c>
      <c r="B20" s="19" t="s">
        <v>83</v>
      </c>
      <c r="C20" s="20"/>
      <c r="D20" s="21"/>
      <c r="E20" s="26">
        <v>0</v>
      </c>
      <c r="F20" s="27"/>
      <c r="G20" s="27"/>
      <c r="H20" s="42"/>
    </row>
    <row r="21" s="9" customFormat="1" ht="20.25" customHeight="1" spans="1:8">
      <c r="A21" s="25">
        <v>5.1</v>
      </c>
      <c r="B21" s="26" t="s">
        <v>84</v>
      </c>
      <c r="C21" s="27"/>
      <c r="D21" s="28"/>
      <c r="E21" s="26" t="s">
        <v>85</v>
      </c>
      <c r="F21" s="27"/>
      <c r="G21" s="27"/>
      <c r="H21" s="42"/>
    </row>
    <row r="22" s="9" customFormat="1" ht="20.25" customHeight="1" spans="1:8">
      <c r="A22" s="25">
        <v>5.2</v>
      </c>
      <c r="B22" s="26" t="s">
        <v>86</v>
      </c>
      <c r="C22" s="27"/>
      <c r="D22" s="28"/>
      <c r="E22" s="26" t="s">
        <v>85</v>
      </c>
      <c r="F22" s="27"/>
      <c r="G22" s="27"/>
      <c r="H22" s="42"/>
    </row>
    <row r="23" s="9" customFormat="1" ht="20.25" customHeight="1" spans="1:8">
      <c r="A23" s="31" t="s">
        <v>87</v>
      </c>
      <c r="B23" s="43" t="s">
        <v>88</v>
      </c>
      <c r="C23" s="26" t="s">
        <v>76</v>
      </c>
      <c r="D23" s="28"/>
      <c r="E23" s="34">
        <f>E15</f>
        <v>1402136.76</v>
      </c>
      <c r="F23" s="27"/>
      <c r="G23" s="27"/>
      <c r="H23" s="42"/>
    </row>
    <row r="24" s="9" customFormat="1" ht="20.25" customHeight="1" spans="1:8">
      <c r="A24" s="18"/>
      <c r="B24" s="44"/>
      <c r="C24" s="26" t="s">
        <v>77</v>
      </c>
      <c r="D24" s="28"/>
      <c r="E24" s="39">
        <f>E16</f>
        <v>1402136.76</v>
      </c>
      <c r="F24" s="40"/>
      <c r="G24" s="40"/>
      <c r="H24" s="41"/>
    </row>
    <row r="25" s="9" customFormat="1" ht="20.25" customHeight="1" spans="1:8">
      <c r="A25" s="31" t="s">
        <v>89</v>
      </c>
      <c r="B25" s="43" t="s">
        <v>90</v>
      </c>
      <c r="C25" s="26" t="s">
        <v>76</v>
      </c>
      <c r="D25" s="28"/>
      <c r="E25" s="34">
        <f>E23</f>
        <v>1402136.76</v>
      </c>
      <c r="F25" s="27"/>
      <c r="G25" s="27"/>
      <c r="H25" s="42"/>
    </row>
    <row r="26" s="9" customFormat="1" ht="20.25" customHeight="1" spans="1:8">
      <c r="A26" s="45"/>
      <c r="B26" s="46"/>
      <c r="C26" s="47" t="s">
        <v>77</v>
      </c>
      <c r="D26" s="48"/>
      <c r="E26" s="49">
        <f>E16</f>
        <v>1402136.76</v>
      </c>
      <c r="F26" s="50"/>
      <c r="G26" s="50"/>
      <c r="H26" s="51"/>
    </row>
    <row r="27" s="9" customFormat="1" ht="15" spans="1:8">
      <c r="A27" s="52"/>
      <c r="B27" s="52"/>
      <c r="C27" s="52"/>
      <c r="D27" s="52"/>
      <c r="E27" s="52"/>
      <c r="F27" s="52"/>
      <c r="G27" s="52"/>
      <c r="H27" s="52"/>
    </row>
    <row r="28" s="9" customFormat="1" spans="1:8">
      <c r="A28" s="53" t="s">
        <v>91</v>
      </c>
      <c r="B28" s="53"/>
      <c r="C28" s="53"/>
      <c r="D28" s="53"/>
      <c r="E28" s="53"/>
      <c r="F28" s="53"/>
      <c r="G28" s="53"/>
      <c r="H28" s="53"/>
    </row>
    <row r="29" s="9" customFormat="1" spans="1:1">
      <c r="A29" s="54"/>
    </row>
    <row r="30" s="9" customFormat="1" spans="1:1">
      <c r="A30" s="54"/>
    </row>
    <row r="31" s="9" customFormat="1" spans="1:8">
      <c r="A31" s="53" t="s">
        <v>92</v>
      </c>
      <c r="B31" s="53"/>
      <c r="C31" s="53"/>
      <c r="D31" s="53"/>
      <c r="E31" s="53"/>
      <c r="F31" s="53"/>
      <c r="G31" s="53"/>
      <c r="H31" s="53"/>
    </row>
    <row r="32" s="9" customFormat="1" spans="1:1">
      <c r="A32" s="54"/>
    </row>
    <row r="33" s="9" customFormat="1" ht="27" customHeight="1" spans="1:8">
      <c r="A33" s="55"/>
      <c r="B33" s="55"/>
      <c r="C33" s="55"/>
      <c r="D33" s="55"/>
      <c r="E33" s="55"/>
      <c r="F33" s="55"/>
      <c r="G33" s="55"/>
      <c r="H33" s="55"/>
    </row>
  </sheetData>
  <mergeCells count="48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E12:F12"/>
    <mergeCell ref="B13:D13"/>
    <mergeCell ref="E13:F13"/>
    <mergeCell ref="B14:D14"/>
    <mergeCell ref="E14:F14"/>
    <mergeCell ref="E15:H15"/>
    <mergeCell ref="E16:H16"/>
    <mergeCell ref="B17:D17"/>
    <mergeCell ref="E17:H17"/>
    <mergeCell ref="B18:D18"/>
    <mergeCell ref="E18:H18"/>
    <mergeCell ref="B19:D19"/>
    <mergeCell ref="E19:H19"/>
    <mergeCell ref="B20:D20"/>
    <mergeCell ref="E20:H20"/>
    <mergeCell ref="B21:D21"/>
    <mergeCell ref="E21:H21"/>
    <mergeCell ref="B22:D22"/>
    <mergeCell ref="E22:H22"/>
    <mergeCell ref="C23:D23"/>
    <mergeCell ref="E23:H23"/>
    <mergeCell ref="C24:D24"/>
    <mergeCell ref="E24:H24"/>
    <mergeCell ref="C25:D25"/>
    <mergeCell ref="E25:H25"/>
    <mergeCell ref="C26:D26"/>
    <mergeCell ref="E26:H26"/>
    <mergeCell ref="A28:H28"/>
    <mergeCell ref="A31:H31"/>
    <mergeCell ref="A33:H33"/>
    <mergeCell ref="A15:A16"/>
    <mergeCell ref="A23:A24"/>
    <mergeCell ref="A25:A26"/>
    <mergeCell ref="B23:B24"/>
    <mergeCell ref="B25:B26"/>
    <mergeCell ref="B15:C16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topLeftCell="B1" workbookViewId="0">
      <selection activeCell="G19" sqref="G19"/>
    </sheetView>
  </sheetViews>
  <sheetFormatPr defaultColWidth="9" defaultRowHeight="13.5"/>
  <cols>
    <col min="1" max="1" width="8.25" customWidth="1"/>
    <col min="2" max="2" width="21.625" customWidth="1"/>
    <col min="3" max="3" width="18.25" customWidth="1"/>
    <col min="4" max="4" width="12.75" customWidth="1"/>
    <col min="5" max="6" width="17.625" customWidth="1"/>
    <col min="7" max="7" width="17.375" customWidth="1"/>
  </cols>
  <sheetData>
    <row r="1" ht="43.5" customHeight="1" spans="1:7">
      <c r="A1" s="1" t="s">
        <v>93</v>
      </c>
      <c r="B1" s="1"/>
      <c r="C1" s="1"/>
      <c r="D1" s="1"/>
      <c r="E1" s="1"/>
      <c r="F1" s="1"/>
      <c r="G1" s="1"/>
    </row>
    <row r="2" ht="41.25" customHeight="1" spans="1:7">
      <c r="A2" s="2" t="s">
        <v>28</v>
      </c>
      <c r="B2" s="2" t="s">
        <v>94</v>
      </c>
      <c r="C2" s="2" t="s">
        <v>95</v>
      </c>
      <c r="D2" s="2" t="s">
        <v>96</v>
      </c>
      <c r="E2" s="2" t="s">
        <v>97</v>
      </c>
      <c r="F2" s="2" t="s">
        <v>98</v>
      </c>
      <c r="G2" s="2" t="s">
        <v>99</v>
      </c>
    </row>
    <row r="3" ht="37.5" customHeight="1" spans="1:10">
      <c r="A3" s="2">
        <v>1</v>
      </c>
      <c r="B3" s="2" t="s">
        <v>100</v>
      </c>
      <c r="C3" s="2">
        <v>44758.48</v>
      </c>
      <c r="D3" s="2">
        <v>16</v>
      </c>
      <c r="E3" s="2">
        <f>C3*D3</f>
        <v>716135.68</v>
      </c>
      <c r="F3" s="2">
        <f>8570.64+17365.44+18822.4</f>
        <v>44758.48</v>
      </c>
      <c r="G3" s="2">
        <f t="shared" ref="G3:G8" si="0">F3*D3</f>
        <v>716135.68</v>
      </c>
      <c r="J3">
        <f>E3-G3</f>
        <v>0</v>
      </c>
    </row>
    <row r="4" ht="37.5" customHeight="1" spans="1:7">
      <c r="A4" s="2"/>
      <c r="B4" s="2" t="s">
        <v>101</v>
      </c>
      <c r="C4" s="2">
        <v>16667.01</v>
      </c>
      <c r="D4" s="2">
        <v>16</v>
      </c>
      <c r="E4" s="2">
        <f>C4*D4</f>
        <v>266672.16</v>
      </c>
      <c r="F4" s="2">
        <v>16667.01</v>
      </c>
      <c r="G4" s="2">
        <f t="shared" si="0"/>
        <v>266672.16</v>
      </c>
    </row>
    <row r="5" ht="37.5" customHeight="1" spans="1:7">
      <c r="A5" s="2">
        <v>2</v>
      </c>
      <c r="B5" s="2" t="s">
        <v>102</v>
      </c>
      <c r="C5" s="2">
        <v>16548.04</v>
      </c>
      <c r="D5" s="2">
        <v>16</v>
      </c>
      <c r="E5" s="2">
        <f>C5*D5</f>
        <v>264768.64</v>
      </c>
      <c r="F5" s="2">
        <f>5554.61*2+5438.82</f>
        <v>16548.04</v>
      </c>
      <c r="G5" s="2">
        <f t="shared" si="0"/>
        <v>264768.64</v>
      </c>
    </row>
    <row r="6" ht="37.5" customHeight="1" spans="1:7">
      <c r="A6" s="2"/>
      <c r="B6" s="2" t="s">
        <v>103</v>
      </c>
      <c r="C6" s="2">
        <v>6701.08</v>
      </c>
      <c r="D6" s="2">
        <v>16</v>
      </c>
      <c r="E6" s="2">
        <f>C6*D6</f>
        <v>107217.28</v>
      </c>
      <c r="F6" s="2">
        <v>6701.08</v>
      </c>
      <c r="G6" s="2">
        <f t="shared" si="0"/>
        <v>107217.28</v>
      </c>
    </row>
    <row r="7" ht="37.5" customHeight="1" spans="1:7">
      <c r="A7" s="2"/>
      <c r="B7" s="2" t="s">
        <v>104</v>
      </c>
      <c r="C7" s="2">
        <v>2367.15</v>
      </c>
      <c r="D7" s="2">
        <v>20</v>
      </c>
      <c r="E7" s="2">
        <f>C7*D7</f>
        <v>47343</v>
      </c>
      <c r="F7" s="2">
        <v>2367.15</v>
      </c>
      <c r="G7" s="2">
        <f t="shared" si="0"/>
        <v>47343</v>
      </c>
    </row>
    <row r="8" ht="37.5" customHeight="1" spans="1:7">
      <c r="A8" s="2"/>
      <c r="B8" s="2" t="s">
        <v>105</v>
      </c>
      <c r="C8" s="2">
        <v>28807.3</v>
      </c>
      <c r="D8" s="2">
        <v>0</v>
      </c>
      <c r="E8" s="2"/>
      <c r="F8" s="2">
        <v>28807.3</v>
      </c>
      <c r="G8" s="2">
        <f t="shared" si="0"/>
        <v>0</v>
      </c>
    </row>
    <row r="9" ht="49.5" customHeight="1" spans="1:7">
      <c r="A9" s="3"/>
      <c r="B9" s="4" t="s">
        <v>106</v>
      </c>
      <c r="C9" s="4">
        <f>SUM(C3:C8)</f>
        <v>115849.06</v>
      </c>
      <c r="D9" s="4"/>
      <c r="E9" s="4">
        <f>SUM(E3:E8)</f>
        <v>1402136.76</v>
      </c>
      <c r="F9" s="4">
        <f>SUM(F3:F8)</f>
        <v>115849.06</v>
      </c>
      <c r="G9" s="4">
        <f>SUM(G3:G8)</f>
        <v>1402136.76</v>
      </c>
    </row>
    <row r="10" ht="27" customHeight="1" spans="5:6">
      <c r="E10" s="5"/>
      <c r="F10" s="6"/>
    </row>
    <row r="11" ht="27" customHeight="1" spans="5:6">
      <c r="E11" s="7"/>
      <c r="F11" s="8">
        <f>F7-C7</f>
        <v>0</v>
      </c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结算审批表</vt:lpstr>
      <vt:lpstr>结算资料存档目录</vt:lpstr>
      <vt:lpstr>结算汇总表</vt:lpstr>
      <vt:lpstr>结算费用明细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HMJ</cp:lastModifiedBy>
  <dcterms:created xsi:type="dcterms:W3CDTF">2015-06-05T18:19:00Z</dcterms:created>
  <dcterms:modified xsi:type="dcterms:W3CDTF">2024-07-01T07:59:12Z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2AE0F5B4CAB04DD3B0C78DA49ACE5A0D_12</vt:lpwstr>
  </property>
  <property fmtid="{D5CDD505-2E9C-101B-9397-08002B2CF9AE}" pid="3" name="KSOProductBuildVer">
    <vt:lpwstr>2052-12.1.0.17133</vt:lpwstr>
  </property>
</Properties>
</file>