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486"/>
  </bookViews>
  <sheets>
    <sheet name="Sheet2" sheetId="23" r:id="rId1"/>
    <sheet name="清标（报价分析）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<sst xmlns="http://schemas.openxmlformats.org/spreadsheetml/2006/main" count="137" uniqueCount="83">
  <si>
    <t>《价格清单（洛宁山水文苑项目临时围挡及临时大门工程）》</t>
  </si>
  <si>
    <t>序号</t>
  </si>
  <si>
    <t>名称</t>
  </si>
  <si>
    <t>工作内容</t>
  </si>
  <si>
    <t>单位</t>
  </si>
  <si>
    <t>工程量
a</t>
  </si>
  <si>
    <r>
      <t>含</t>
    </r>
    <r>
      <rPr>
        <b/>
        <u/>
        <sz val="9"/>
        <rFont val="宋体"/>
        <charset val="134"/>
      </rPr>
      <t>3%</t>
    </r>
    <r>
      <rPr>
        <b/>
        <sz val="9"/>
        <rFont val="宋体"/>
        <charset val="134"/>
      </rPr>
      <t>税固定综合单价(元)
b</t>
    </r>
  </si>
  <si>
    <t>含税合价(元)
c=a*b</t>
  </si>
  <si>
    <t>备注</t>
  </si>
  <si>
    <t>一</t>
  </si>
  <si>
    <t>临时大门</t>
  </si>
  <si>
    <t>道牙拆除</t>
  </si>
  <si>
    <t>1、破坏性拆除原有道牙及道牙基础
2、含垃圾清运
3、成活价，包含与之相关的所有一切费用</t>
  </si>
  <si>
    <t>m</t>
  </si>
  <si>
    <t>苗木拆除</t>
  </si>
  <si>
    <t>1、拆除原有苗木
2、含垃圾清运
3、成活价，包含与之相关的所有一切费用</t>
  </si>
  <si>
    <t>m2</t>
  </si>
  <si>
    <t>回填土</t>
  </si>
  <si>
    <t>1、土方由甲方提供
2、现场运土运距约500米~600米，综合考虑</t>
  </si>
  <si>
    <t>m3</t>
  </si>
  <si>
    <t>场地整平</t>
  </si>
  <si>
    <t>1、场地整平
2、成活价，包含与之相关的所有一切费用</t>
  </si>
  <si>
    <t>浇筑砼路面</t>
  </si>
  <si>
    <t>1、200mm厚C25混凝土路面
2、含面层收面
3、混凝土拌合料要求：符合规范要求
4、模板安拆费用计入综合单价，支模方式综合考虑
5、其它满足规范和设计图纸要求
6、成活价，包含与之相关的所有一切费用</t>
  </si>
  <si>
    <t>围挡拆除</t>
  </si>
  <si>
    <t>1、原有围挡局部切割拆除、围挡草皮拆除
2、含垃圾清运
3、成活价，包含与之相关的所有一切费用</t>
  </si>
  <si>
    <t>新建围挡及临时大门</t>
  </si>
  <si>
    <t>1、新建2.5m高围挡，8cm*8cm*1.2mm立柱，4cm*6cm*1.2mm横撑，5*5cm*1.2mm斜撑，0.3mm彩钢板
2、含8m宽临时隐形门
3、含隐形门五金、门把手、配件、地插、门锁等
4、含膨胀螺丝、预埋件等
5、 成活价，包含与之相关的所有一切费用</t>
  </si>
  <si>
    <t>二</t>
  </si>
  <si>
    <t>临时围挡</t>
  </si>
  <si>
    <t>新建2.05m地上围挡</t>
  </si>
  <si>
    <t>1、新建2.05m地上围挡
2、38mm*58mm*1.2mm方管立柱(间隔4m)，38mm*38mm*1.2mm方管横杆(三道)，38mm*58mm*1.2mm斜撑(间隔8m)，0.3mm彩钢板
3、含膨胀螺丝、预埋件等
4、成活价，包含与之相关的所有一切费用</t>
  </si>
  <si>
    <t>做法详见图纸</t>
  </si>
  <si>
    <t>新建2.05m地下围挡</t>
  </si>
  <si>
    <t>1、新建2.05m地下围挡
2、38mm*58mm*1.2mm方管立柱(间隔4m)，38mm*38mm*1.2mm方管横杆(三道)，0.3mm彩钢板
3、含膨胀螺丝、预埋件等
4、成活价，包含与之相关的所有一切费用</t>
  </si>
  <si>
    <t>砖砌基础</t>
  </si>
  <si>
    <t>1、200厚/240厚砖砌基础、370厚砖柱
2、成活价，包含与之相关的所有一切费用</t>
  </si>
  <si>
    <t>砖砌基础抹灰</t>
  </si>
  <si>
    <t>1、20厚1:2水泥砂浆抹灰
2、成活价，包含与之相关的所有一切费用</t>
  </si>
  <si>
    <t>三</t>
  </si>
  <si>
    <t>合计</t>
  </si>
  <si>
    <t>元</t>
  </si>
  <si>
    <t>60#商务地块公寓楼基坑观测、沉降观测清单报价分析</t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</si>
  <si>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单位</t>
    </r>
  </si>
  <si>
    <t>洛阳业丰建设工程服务有限公司（含锚索）</t>
  </si>
  <si>
    <t>洛阳业丰建设工程服务有限公司（不含锚索）</t>
  </si>
  <si>
    <t>工程项目</t>
  </si>
  <si>
    <t>项目名称</t>
  </si>
  <si>
    <t>监测点点数（个）</t>
  </si>
  <si>
    <t>观测次数</t>
  </si>
  <si>
    <t>工程量（次数）</t>
  </si>
  <si>
    <t>单价（元/次）</t>
  </si>
  <si>
    <t>金额（元）</t>
  </si>
  <si>
    <t>基坑观测设置</t>
  </si>
  <si>
    <t>平面基准点</t>
  </si>
  <si>
    <t>高程基准点</t>
  </si>
  <si>
    <t>基坑顶部水平、竖向位移监测点</t>
  </si>
  <si>
    <t>周边建筑物竖向位移监测点</t>
  </si>
  <si>
    <t>周边地表竖向位移监测点</t>
  </si>
  <si>
    <t>周边地下管线竖向位移监测点</t>
  </si>
  <si>
    <t>锚索内力监测点</t>
  </si>
  <si>
    <t>基坑观测</t>
  </si>
  <si>
    <t>基坑顶部水平位移观测</t>
  </si>
  <si>
    <t>基坑顶部竖向位移观测</t>
  </si>
  <si>
    <t>小计（元）</t>
  </si>
  <si>
    <t>第一次优惠后报价小计（元）含锚索</t>
  </si>
  <si>
    <t>第二次优惠后报价小计（元）不含锚索</t>
  </si>
  <si>
    <t>第二次优惠后报价小计（元）含锚索</t>
  </si>
  <si>
    <t>沉降观测</t>
  </si>
  <si>
    <t>设置</t>
  </si>
  <si>
    <t>监测阶段</t>
  </si>
  <si>
    <t>28层</t>
  </si>
  <si>
    <t>第一次优惠后报价小计（元）</t>
  </si>
  <si>
    <t>第二次优惠后报价小计（元）</t>
  </si>
  <si>
    <t>第一次报价合计（元）含锚索</t>
  </si>
  <si>
    <t>第二次报价合计（元）不含锚索</t>
  </si>
  <si>
    <t>第二次报价合计（元）含锚索</t>
  </si>
  <si>
    <t>洛阳熠磊信息科技有限公司（含锚索）</t>
  </si>
  <si>
    <t>洛阳熠磊信息科技有限公司（不含锚索）</t>
  </si>
  <si>
    <t>基坑边坡水平位移观测</t>
  </si>
  <si>
    <t>基坑边坡竖向位移观测</t>
  </si>
  <si>
    <t>周边管线检测</t>
  </si>
  <si>
    <t>10000元/栋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</si>
</sst>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000_ "/>
    <numFmt numFmtId="178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Times New Roman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2"/>
      <name val="Times New Roman"/>
      <charset val="134"/>
    </font>
    <font>
      <b/>
      <u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1" fillId="0" borderId="0" xfId="0" applyFont="1" applyAlignment="1"/>
    <xf numFmtId="176" fontId="1" fillId="0" borderId="0" xfId="0" applyNumberFormat="1" applyFont="1" applyAlignment="1"/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6" fontId="7" fillId="2" borderId="6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9" fillId="0" borderId="6" xfId="54" applyFont="1" applyFill="1" applyBorder="1" applyAlignment="1">
      <alignment horizontal="center" vertical="center" wrapText="1"/>
    </xf>
    <xf numFmtId="0" fontId="9" fillId="0" borderId="6" xfId="54" applyFont="1" applyFill="1" applyBorder="1" applyAlignment="1">
      <alignment horizontal="left" vertical="center" wrapText="1"/>
    </xf>
    <xf numFmtId="176" fontId="9" fillId="0" borderId="6" xfId="54" applyNumberFormat="1" applyFont="1" applyFill="1" applyBorder="1" applyAlignment="1">
      <alignment horizontal="center" vertical="center" wrapText="1"/>
    </xf>
    <xf numFmtId="0" fontId="10" fillId="0" borderId="9" xfId="54" applyFont="1" applyFill="1" applyBorder="1" applyAlignment="1">
      <alignment horizontal="center" vertical="center" wrapText="1"/>
    </xf>
    <xf numFmtId="0" fontId="10" fillId="0" borderId="10" xfId="54" applyFont="1" applyFill="1" applyBorder="1" applyAlignment="1">
      <alignment horizontal="center" vertical="center" wrapText="1"/>
    </xf>
    <xf numFmtId="176" fontId="10" fillId="0" borderId="10" xfId="54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176" fontId="10" fillId="0" borderId="1" xfId="54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1" xfId="49"/>
    <cellStyle name="常规 2 2" xfId="50"/>
    <cellStyle name="Normal" xfId="51"/>
    <cellStyle name="常规 2" xfId="52"/>
    <cellStyle name="常规 3" xfId="53"/>
    <cellStyle name="常规 4" xfId="54"/>
    <cellStyle name="常规_Sheet1" xfId="55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14" workbookViewId="0">
      <selection activeCell="J6" sqref="J6"/>
    </sheetView>
  </sheetViews>
  <sheetFormatPr defaultColWidth="9" defaultRowHeight="13.5" outlineLevelCol="7"/>
  <cols>
    <col min="1" max="1" width="9.375" style="39" customWidth="1"/>
    <col min="2" max="2" width="20.75" style="39" customWidth="1"/>
    <col min="3" max="3" width="33.375" style="40" customWidth="1"/>
    <col min="4" max="4" width="12.75" style="39" customWidth="1"/>
    <col min="5" max="5" width="13.375" style="39" customWidth="1"/>
    <col min="6" max="6" width="15" style="41" customWidth="1"/>
    <col min="7" max="7" width="12.625" style="41"/>
    <col min="8" max="16384" width="9" style="39"/>
  </cols>
  <sheetData>
    <row r="1" ht="26.25" spans="1:8">
      <c r="A1" s="42" t="s">
        <v>0</v>
      </c>
      <c r="B1" s="42"/>
      <c r="C1" s="43"/>
      <c r="D1" s="42"/>
      <c r="E1" s="42"/>
      <c r="F1" s="44"/>
      <c r="G1" s="44"/>
      <c r="H1" s="42"/>
    </row>
    <row r="2" spans="1:8">
      <c r="A2" s="45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7" t="s">
        <v>6</v>
      </c>
      <c r="G2" s="47" t="s">
        <v>7</v>
      </c>
      <c r="H2" s="48" t="s">
        <v>8</v>
      </c>
    </row>
    <row r="3" spans="1:8">
      <c r="A3" s="49"/>
      <c r="B3" s="50"/>
      <c r="C3" s="50"/>
      <c r="D3" s="50"/>
      <c r="E3" s="50"/>
      <c r="F3" s="51"/>
      <c r="G3" s="51"/>
      <c r="H3" s="52"/>
    </row>
    <row r="4" spans="1:8">
      <c r="A4" s="49"/>
      <c r="B4" s="50"/>
      <c r="C4" s="50"/>
      <c r="D4" s="50"/>
      <c r="E4" s="50"/>
      <c r="F4" s="51"/>
      <c r="G4" s="51"/>
      <c r="H4" s="52"/>
    </row>
    <row r="5" spans="1:8">
      <c r="A5" s="53" t="s">
        <v>9</v>
      </c>
      <c r="B5" s="54" t="s">
        <v>10</v>
      </c>
      <c r="C5" s="55"/>
      <c r="D5" s="56"/>
      <c r="E5" s="56"/>
      <c r="F5" s="57"/>
      <c r="G5" s="57"/>
      <c r="H5" s="58"/>
    </row>
    <row r="6" ht="54" outlineLevel="1" spans="1:8">
      <c r="A6" s="59">
        <v>1</v>
      </c>
      <c r="B6" s="56" t="s">
        <v>11</v>
      </c>
      <c r="C6" s="55" t="s">
        <v>12</v>
      </c>
      <c r="D6" s="56" t="s">
        <v>13</v>
      </c>
      <c r="E6" s="56">
        <v>15</v>
      </c>
      <c r="F6" s="57">
        <f>50/1.09*1.03</f>
        <v>47.2477064220183</v>
      </c>
      <c r="G6" s="57">
        <f>E6*F6</f>
        <v>708.715596330275</v>
      </c>
      <c r="H6" s="58"/>
    </row>
    <row r="7" ht="54" outlineLevel="1" spans="1:8">
      <c r="A7" s="59">
        <v>2</v>
      </c>
      <c r="B7" s="56" t="s">
        <v>14</v>
      </c>
      <c r="C7" s="55" t="s">
        <v>15</v>
      </c>
      <c r="D7" s="56" t="s">
        <v>16</v>
      </c>
      <c r="E7" s="56">
        <v>25</v>
      </c>
      <c r="F7" s="57">
        <f>50/1.09*1.03</f>
        <v>47.2477064220183</v>
      </c>
      <c r="G7" s="57">
        <f t="shared" ref="G7:G12" si="0">E7*F7</f>
        <v>1181.19266055046</v>
      </c>
      <c r="H7" s="58"/>
    </row>
    <row r="8" ht="40.5" outlineLevel="1" spans="1:8">
      <c r="A8" s="59">
        <v>3</v>
      </c>
      <c r="B8" s="56" t="s">
        <v>17</v>
      </c>
      <c r="C8" s="55" t="s">
        <v>18</v>
      </c>
      <c r="D8" s="56" t="s">
        <v>19</v>
      </c>
      <c r="E8" s="56">
        <v>700</v>
      </c>
      <c r="F8" s="57">
        <f>12/1.09*1.03</f>
        <v>11.3394495412844</v>
      </c>
      <c r="G8" s="57">
        <f t="shared" si="0"/>
        <v>7937.61467889908</v>
      </c>
      <c r="H8" s="58"/>
    </row>
    <row r="9" ht="40.5" outlineLevel="1" spans="1:8">
      <c r="A9" s="59">
        <v>4</v>
      </c>
      <c r="B9" s="56" t="s">
        <v>20</v>
      </c>
      <c r="C9" s="55" t="s">
        <v>21</v>
      </c>
      <c r="D9" s="56" t="s">
        <v>16</v>
      </c>
      <c r="E9" s="56">
        <v>800</v>
      </c>
      <c r="F9" s="57">
        <f>6/1.09*1.03</f>
        <v>5.6697247706422</v>
      </c>
      <c r="G9" s="57">
        <f t="shared" si="0"/>
        <v>4535.77981651376</v>
      </c>
      <c r="H9" s="58"/>
    </row>
    <row r="10" ht="108" outlineLevel="1" spans="1:8">
      <c r="A10" s="59">
        <v>5</v>
      </c>
      <c r="B10" s="56" t="s">
        <v>22</v>
      </c>
      <c r="C10" s="55" t="s">
        <v>23</v>
      </c>
      <c r="D10" s="56" t="s">
        <v>16</v>
      </c>
      <c r="E10" s="56">
        <v>300</v>
      </c>
      <c r="F10" s="57">
        <f>123.17/1.09*1.03</f>
        <v>116.39</v>
      </c>
      <c r="G10" s="57">
        <f t="shared" si="0"/>
        <v>34917</v>
      </c>
      <c r="H10" s="58"/>
    </row>
    <row r="11" ht="67.5" outlineLevel="1" spans="1:8">
      <c r="A11" s="59">
        <v>6</v>
      </c>
      <c r="B11" s="56" t="s">
        <v>24</v>
      </c>
      <c r="C11" s="55" t="s">
        <v>25</v>
      </c>
      <c r="D11" s="56" t="s">
        <v>16</v>
      </c>
      <c r="E11" s="56">
        <v>150</v>
      </c>
      <c r="F11" s="57">
        <f>17/1.09*1.03</f>
        <v>16.0642201834862</v>
      </c>
      <c r="G11" s="57">
        <f t="shared" si="0"/>
        <v>2409.63302752294</v>
      </c>
      <c r="H11" s="58"/>
    </row>
    <row r="12" ht="121.5" outlineLevel="1" spans="1:8">
      <c r="A12" s="59">
        <v>7</v>
      </c>
      <c r="B12" s="56" t="s">
        <v>26</v>
      </c>
      <c r="C12" s="55" t="s">
        <v>27</v>
      </c>
      <c r="D12" s="56" t="s">
        <v>13</v>
      </c>
      <c r="E12" s="56">
        <v>20</v>
      </c>
      <c r="F12" s="57">
        <f>213.69/1.09*1.03</f>
        <v>201.927247706422</v>
      </c>
      <c r="G12" s="57">
        <f t="shared" si="0"/>
        <v>4038.54495412844</v>
      </c>
      <c r="H12" s="58"/>
    </row>
    <row r="13" spans="1:8">
      <c r="A13" s="53" t="s">
        <v>28</v>
      </c>
      <c r="B13" s="54" t="s">
        <v>29</v>
      </c>
      <c r="C13" s="55"/>
      <c r="D13" s="56"/>
      <c r="E13" s="56"/>
      <c r="F13" s="57"/>
      <c r="G13" s="57"/>
      <c r="H13" s="58"/>
    </row>
    <row r="14" ht="108" outlineLevel="1" spans="1:8">
      <c r="A14" s="59">
        <v>8</v>
      </c>
      <c r="B14" s="56" t="s">
        <v>30</v>
      </c>
      <c r="C14" s="55" t="s">
        <v>31</v>
      </c>
      <c r="D14" s="56" t="s">
        <v>13</v>
      </c>
      <c r="E14" s="56">
        <v>235</v>
      </c>
      <c r="F14" s="57">
        <f>172/1.09*1.03</f>
        <v>162.532110091743</v>
      </c>
      <c r="G14" s="57">
        <f>E14*F14</f>
        <v>38195.0458715596</v>
      </c>
      <c r="H14" s="60" t="s">
        <v>32</v>
      </c>
    </row>
    <row r="15" ht="94.5" outlineLevel="1" spans="1:8">
      <c r="A15" s="59">
        <v>9</v>
      </c>
      <c r="B15" s="56" t="s">
        <v>33</v>
      </c>
      <c r="C15" s="55" t="s">
        <v>34</v>
      </c>
      <c r="D15" s="56" t="s">
        <v>13</v>
      </c>
      <c r="E15" s="56">
        <v>205</v>
      </c>
      <c r="F15" s="57">
        <f>168/1.09*1.03</f>
        <v>158.752293577982</v>
      </c>
      <c r="G15" s="57">
        <f>E15*F15</f>
        <v>32544.2201834862</v>
      </c>
      <c r="H15" s="60" t="s">
        <v>32</v>
      </c>
    </row>
    <row r="16" ht="40.5" outlineLevel="1" spans="1:8">
      <c r="A16" s="59">
        <v>10</v>
      </c>
      <c r="B16" s="56" t="s">
        <v>35</v>
      </c>
      <c r="C16" s="55" t="s">
        <v>36</v>
      </c>
      <c r="D16" s="56" t="s">
        <v>19</v>
      </c>
      <c r="E16" s="56">
        <f>235*0.24*1.2+205*0.2*0.24</f>
        <v>77.52</v>
      </c>
      <c r="F16" s="57">
        <f>713.05/1.09*1.03</f>
        <v>673.799541284404</v>
      </c>
      <c r="G16" s="57">
        <f>E16*F16</f>
        <v>52232.940440367</v>
      </c>
      <c r="H16" s="60"/>
    </row>
    <row r="17" ht="40.5" outlineLevel="1" spans="1:8">
      <c r="A17" s="59">
        <v>11</v>
      </c>
      <c r="B17" s="56" t="s">
        <v>37</v>
      </c>
      <c r="C17" s="55" t="s">
        <v>38</v>
      </c>
      <c r="D17" s="56" t="s">
        <v>16</v>
      </c>
      <c r="E17" s="56">
        <f>(235*1.2+205*0.24)*2+(205+205)*0.24</f>
        <v>760.8</v>
      </c>
      <c r="F17" s="57">
        <f>22.89/1.09*1.03</f>
        <v>21.63</v>
      </c>
      <c r="G17" s="57">
        <f>E17*F17</f>
        <v>16456.104</v>
      </c>
      <c r="H17" s="60"/>
    </row>
    <row r="18" ht="30" customHeight="1" spans="1:8">
      <c r="A18" s="61" t="s">
        <v>39</v>
      </c>
      <c r="B18" s="62" t="s">
        <v>40</v>
      </c>
      <c r="C18" s="63"/>
      <c r="D18" s="62" t="s">
        <v>41</v>
      </c>
      <c r="E18" s="64"/>
      <c r="F18" s="65"/>
      <c r="G18" s="65">
        <f>SUM(G6:G17)</f>
        <v>195156.791229358</v>
      </c>
      <c r="H18" s="66"/>
    </row>
  </sheetData>
  <mergeCells count="9">
    <mergeCell ref="A1:H1"/>
    <mergeCell ref="A2:A4"/>
    <mergeCell ref="B2:B4"/>
    <mergeCell ref="C2:C4"/>
    <mergeCell ref="D2:D4"/>
    <mergeCell ref="E2:E4"/>
    <mergeCell ref="F2:F4"/>
    <mergeCell ref="G2:G4"/>
    <mergeCell ref="H2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0"/>
  <sheetViews>
    <sheetView topLeftCell="A13" workbookViewId="0">
      <selection activeCell="G60" sqref="G60"/>
    </sheetView>
  </sheetViews>
  <sheetFormatPr defaultColWidth="9" defaultRowHeight="14.25"/>
  <cols>
    <col min="1" max="1" width="6.33333333333333" style="1" customWidth="1"/>
    <col min="2" max="2" width="13.8916666666667" style="1" customWidth="1"/>
    <col min="3" max="3" width="12" style="1" customWidth="1"/>
    <col min="4" max="4" width="10.4416666666667" style="1" customWidth="1"/>
    <col min="5" max="5" width="12.8916666666667" style="2" customWidth="1"/>
    <col min="6" max="7" width="10.4416666666667" style="2" customWidth="1"/>
    <col min="8" max="8" width="11.6666666666667" style="2" customWidth="1"/>
    <col min="9" max="9" width="13.8916666666667" style="2" customWidth="1"/>
    <col min="10" max="10" width="12.8916666666667" style="2" customWidth="1"/>
    <col min="11" max="12" width="10.4416666666667" style="2" customWidth="1"/>
    <col min="13" max="13" width="12.775" style="2" customWidth="1"/>
    <col min="14" max="14" width="12.8916666666667" style="2" customWidth="1"/>
    <col min="15" max="15" width="17.775" style="3" customWidth="1"/>
    <col min="16" max="237" width="11.775" style="3" customWidth="1"/>
    <col min="238" max="240" width="9" style="3"/>
    <col min="241" max="16384" width="9" style="4"/>
  </cols>
  <sheetData>
    <row r="1" ht="47.1" customHeight="1" spans="1:14">
      <c r="A1" s="5" t="s">
        <v>42</v>
      </c>
      <c r="B1" s="6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</row>
    <row r="2" ht="47.1" customHeight="1" spans="1:14">
      <c r="A2" s="9" t="s">
        <v>43</v>
      </c>
      <c r="B2" s="10"/>
      <c r="C2" s="10"/>
      <c r="D2" s="11"/>
      <c r="E2" s="12" t="s">
        <v>44</v>
      </c>
      <c r="F2" s="12"/>
      <c r="G2" s="12"/>
      <c r="H2" s="12"/>
      <c r="I2" s="12"/>
      <c r="J2" s="12" t="s">
        <v>45</v>
      </c>
      <c r="K2" s="12"/>
      <c r="L2" s="12"/>
      <c r="M2" s="12"/>
      <c r="N2" s="12"/>
    </row>
    <row r="3" ht="34.95" customHeight="1" spans="1:14">
      <c r="A3" s="13" t="s">
        <v>1</v>
      </c>
      <c r="B3" s="13" t="s">
        <v>46</v>
      </c>
      <c r="C3" s="13" t="s">
        <v>47</v>
      </c>
      <c r="D3" s="13"/>
      <c r="E3" s="14" t="s">
        <v>48</v>
      </c>
      <c r="F3" s="14" t="s">
        <v>49</v>
      </c>
      <c r="G3" s="14" t="s">
        <v>50</v>
      </c>
      <c r="H3" s="14" t="s">
        <v>51</v>
      </c>
      <c r="I3" s="14" t="s">
        <v>52</v>
      </c>
      <c r="J3" s="14" t="s">
        <v>48</v>
      </c>
      <c r="K3" s="14" t="s">
        <v>49</v>
      </c>
      <c r="L3" s="14" t="s">
        <v>50</v>
      </c>
      <c r="M3" s="14" t="s">
        <v>51</v>
      </c>
      <c r="N3" s="14" t="s">
        <v>52</v>
      </c>
    </row>
    <row r="4" ht="23.4" customHeight="1" spans="1:14">
      <c r="A4" s="13">
        <v>1</v>
      </c>
      <c r="B4" s="13" t="s">
        <v>53</v>
      </c>
      <c r="C4" s="13" t="s">
        <v>54</v>
      </c>
      <c r="D4" s="13"/>
      <c r="E4" s="14">
        <v>3</v>
      </c>
      <c r="F4" s="14"/>
      <c r="G4" s="14"/>
      <c r="H4" s="14">
        <v>1000</v>
      </c>
      <c r="I4" s="14">
        <f>E4*H4</f>
        <v>3000</v>
      </c>
      <c r="J4" s="14">
        <v>3</v>
      </c>
      <c r="K4" s="14"/>
      <c r="L4" s="14"/>
      <c r="M4" s="14">
        <v>1000</v>
      </c>
      <c r="N4" s="14">
        <f>J4*M4</f>
        <v>3000</v>
      </c>
    </row>
    <row r="5" ht="23.4" customHeight="1" spans="1:14">
      <c r="A5" s="13">
        <v>2</v>
      </c>
      <c r="B5" s="13"/>
      <c r="C5" s="13" t="s">
        <v>55</v>
      </c>
      <c r="D5" s="13"/>
      <c r="E5" s="14">
        <v>3</v>
      </c>
      <c r="F5" s="14"/>
      <c r="G5" s="14"/>
      <c r="H5" s="14">
        <v>1000</v>
      </c>
      <c r="I5" s="14">
        <f t="shared" ref="I5:I10" si="0">E5*H5</f>
        <v>3000</v>
      </c>
      <c r="J5" s="14">
        <v>3</v>
      </c>
      <c r="K5" s="14"/>
      <c r="L5" s="14"/>
      <c r="M5" s="14">
        <v>1000</v>
      </c>
      <c r="N5" s="14">
        <f>J5*M5</f>
        <v>3000</v>
      </c>
    </row>
    <row r="6" ht="34.95" customHeight="1" spans="1:14">
      <c r="A6" s="13">
        <v>3</v>
      </c>
      <c r="B6" s="13"/>
      <c r="C6" s="13" t="s">
        <v>56</v>
      </c>
      <c r="D6" s="13"/>
      <c r="E6" s="14">
        <v>15</v>
      </c>
      <c r="F6" s="14"/>
      <c r="G6" s="14"/>
      <c r="H6" s="14">
        <v>50</v>
      </c>
      <c r="I6" s="14">
        <f t="shared" si="0"/>
        <v>750</v>
      </c>
      <c r="J6" s="14">
        <v>15</v>
      </c>
      <c r="K6" s="14"/>
      <c r="L6" s="14"/>
      <c r="M6" s="14">
        <v>50</v>
      </c>
      <c r="N6" s="14">
        <f>J6*M6</f>
        <v>750</v>
      </c>
    </row>
    <row r="7" ht="34.95" customHeight="1" spans="1:14">
      <c r="A7" s="13">
        <v>4</v>
      </c>
      <c r="B7" s="13"/>
      <c r="C7" s="13" t="s">
        <v>57</v>
      </c>
      <c r="D7" s="13"/>
      <c r="E7" s="14">
        <v>19</v>
      </c>
      <c r="F7" s="14"/>
      <c r="G7" s="14"/>
      <c r="H7" s="14">
        <v>50</v>
      </c>
      <c r="I7" s="14">
        <f t="shared" si="0"/>
        <v>950</v>
      </c>
      <c r="J7" s="14">
        <v>19</v>
      </c>
      <c r="K7" s="14"/>
      <c r="L7" s="14"/>
      <c r="M7" s="14">
        <v>50</v>
      </c>
      <c r="N7" s="14">
        <f>J7*M7</f>
        <v>950</v>
      </c>
    </row>
    <row r="8" ht="34.95" customHeight="1" spans="1:14">
      <c r="A8" s="13">
        <v>5</v>
      </c>
      <c r="B8" s="13"/>
      <c r="C8" s="13" t="s">
        <v>58</v>
      </c>
      <c r="D8" s="13"/>
      <c r="E8" s="14">
        <v>5</v>
      </c>
      <c r="F8" s="14"/>
      <c r="G8" s="14"/>
      <c r="H8" s="14">
        <v>200</v>
      </c>
      <c r="I8" s="14">
        <f t="shared" si="0"/>
        <v>1000</v>
      </c>
      <c r="J8" s="14">
        <v>5</v>
      </c>
      <c r="K8" s="14"/>
      <c r="L8" s="14"/>
      <c r="M8" s="14">
        <v>200</v>
      </c>
      <c r="N8" s="14">
        <f>J8*M8</f>
        <v>1000</v>
      </c>
    </row>
    <row r="9" ht="34.95" customHeight="1" spans="1:14">
      <c r="A9" s="13">
        <v>6</v>
      </c>
      <c r="B9" s="13"/>
      <c r="C9" s="13" t="s">
        <v>59</v>
      </c>
      <c r="D9" s="13"/>
      <c r="E9" s="14">
        <v>9</v>
      </c>
      <c r="F9" s="14"/>
      <c r="G9" s="14"/>
      <c r="H9" s="14">
        <v>200</v>
      </c>
      <c r="I9" s="14">
        <f t="shared" si="0"/>
        <v>1800</v>
      </c>
      <c r="J9" s="14"/>
      <c r="K9" s="14"/>
      <c r="L9" s="14"/>
      <c r="M9" s="14"/>
      <c r="N9" s="14"/>
    </row>
    <row r="10" ht="24.6" customHeight="1" spans="1:14">
      <c r="A10" s="13">
        <v>7</v>
      </c>
      <c r="B10" s="13"/>
      <c r="C10" s="13" t="s">
        <v>60</v>
      </c>
      <c r="D10" s="13"/>
      <c r="E10" s="14">
        <v>11</v>
      </c>
      <c r="F10" s="14"/>
      <c r="G10" s="14"/>
      <c r="H10" s="14">
        <v>1000</v>
      </c>
      <c r="I10" s="14">
        <f t="shared" si="0"/>
        <v>11000</v>
      </c>
      <c r="J10" s="14"/>
      <c r="K10" s="14"/>
      <c r="L10" s="14"/>
      <c r="M10" s="14"/>
      <c r="N10" s="14"/>
    </row>
    <row r="11" ht="25.95" customHeight="1" spans="1:14">
      <c r="A11" s="13">
        <v>8</v>
      </c>
      <c r="B11" s="15" t="s">
        <v>61</v>
      </c>
      <c r="C11" s="13" t="s">
        <v>62</v>
      </c>
      <c r="D11" s="13"/>
      <c r="E11" s="16">
        <v>11</v>
      </c>
      <c r="F11" s="16">
        <v>49</v>
      </c>
      <c r="G11" s="16">
        <f t="shared" ref="G11:G18" si="1">E11*F11</f>
        <v>539</v>
      </c>
      <c r="H11" s="16">
        <v>39.1</v>
      </c>
      <c r="I11" s="16">
        <f>G11*H11</f>
        <v>21074.9</v>
      </c>
      <c r="J11" s="16">
        <v>11</v>
      </c>
      <c r="K11" s="16">
        <v>49</v>
      </c>
      <c r="L11" s="16">
        <f>J11*K11</f>
        <v>539</v>
      </c>
      <c r="M11" s="16">
        <v>39.1</v>
      </c>
      <c r="N11" s="16">
        <f>L11*M11</f>
        <v>21074.9</v>
      </c>
    </row>
    <row r="12" ht="25.95" customHeight="1" spans="1:14">
      <c r="A12" s="13">
        <v>9</v>
      </c>
      <c r="B12" s="17"/>
      <c r="C12" s="13"/>
      <c r="D12" s="13"/>
      <c r="E12" s="16">
        <v>4</v>
      </c>
      <c r="F12" s="16">
        <v>16</v>
      </c>
      <c r="G12" s="16">
        <f t="shared" si="1"/>
        <v>64</v>
      </c>
      <c r="H12" s="16">
        <v>39.1</v>
      </c>
      <c r="I12" s="16">
        <f t="shared" ref="I12:I18" si="2">G12*H12</f>
        <v>2502.4</v>
      </c>
      <c r="J12" s="16">
        <v>4</v>
      </c>
      <c r="K12" s="16">
        <v>16</v>
      </c>
      <c r="L12" s="16">
        <f>J12*K12</f>
        <v>64</v>
      </c>
      <c r="M12" s="16">
        <v>39.1</v>
      </c>
      <c r="N12" s="16">
        <f t="shared" ref="N12:N18" si="3">L12*M12</f>
        <v>2502.4</v>
      </c>
    </row>
    <row r="13" ht="25.95" customHeight="1" spans="1:14">
      <c r="A13" s="13">
        <v>10</v>
      </c>
      <c r="B13" s="17"/>
      <c r="C13" s="13" t="s">
        <v>63</v>
      </c>
      <c r="D13" s="13"/>
      <c r="E13" s="16">
        <f>11</f>
        <v>11</v>
      </c>
      <c r="F13" s="16">
        <v>49</v>
      </c>
      <c r="G13" s="16">
        <f t="shared" si="1"/>
        <v>539</v>
      </c>
      <c r="H13" s="16">
        <v>39.1</v>
      </c>
      <c r="I13" s="16">
        <f t="shared" si="2"/>
        <v>21074.9</v>
      </c>
      <c r="J13" s="16">
        <f>11</f>
        <v>11</v>
      </c>
      <c r="K13" s="16">
        <v>49</v>
      </c>
      <c r="L13" s="16">
        <f>J13*K13</f>
        <v>539</v>
      </c>
      <c r="M13" s="16">
        <v>39.1</v>
      </c>
      <c r="N13" s="16">
        <f t="shared" si="3"/>
        <v>21074.9</v>
      </c>
    </row>
    <row r="14" ht="25.95" customHeight="1" spans="1:14">
      <c r="A14" s="13">
        <v>11</v>
      </c>
      <c r="B14" s="17"/>
      <c r="C14" s="13"/>
      <c r="D14" s="13"/>
      <c r="E14" s="16">
        <v>4</v>
      </c>
      <c r="F14" s="16">
        <v>16</v>
      </c>
      <c r="G14" s="16">
        <f t="shared" si="1"/>
        <v>64</v>
      </c>
      <c r="H14" s="16">
        <v>39.1</v>
      </c>
      <c r="I14" s="16">
        <f t="shared" si="2"/>
        <v>2502.4</v>
      </c>
      <c r="J14" s="16">
        <v>4</v>
      </c>
      <c r="K14" s="16">
        <v>16</v>
      </c>
      <c r="L14" s="16">
        <f>J14*K14</f>
        <v>64</v>
      </c>
      <c r="M14" s="16">
        <v>39.1</v>
      </c>
      <c r="N14" s="16">
        <f t="shared" si="3"/>
        <v>2502.4</v>
      </c>
    </row>
    <row r="15" ht="24" customHeight="1" spans="1:14">
      <c r="A15" s="13">
        <v>12</v>
      </c>
      <c r="B15" s="17"/>
      <c r="C15" s="13" t="s">
        <v>60</v>
      </c>
      <c r="D15" s="13"/>
      <c r="E15" s="16">
        <f>11</f>
        <v>11</v>
      </c>
      <c r="F15" s="16">
        <v>49</v>
      </c>
      <c r="G15" s="16">
        <f t="shared" si="1"/>
        <v>539</v>
      </c>
      <c r="H15" s="16">
        <v>39.1</v>
      </c>
      <c r="I15" s="16">
        <f t="shared" si="2"/>
        <v>21074.9</v>
      </c>
      <c r="J15" s="16"/>
      <c r="K15" s="16"/>
      <c r="L15" s="16"/>
      <c r="M15" s="16"/>
      <c r="N15" s="16"/>
    </row>
    <row r="16" ht="42.6" customHeight="1" spans="1:14">
      <c r="A16" s="13">
        <v>13</v>
      </c>
      <c r="B16" s="17"/>
      <c r="C16" s="13" t="s">
        <v>59</v>
      </c>
      <c r="D16" s="13"/>
      <c r="E16" s="18">
        <f>9</f>
        <v>9</v>
      </c>
      <c r="F16" s="18">
        <v>43</v>
      </c>
      <c r="G16" s="18">
        <f t="shared" si="1"/>
        <v>387</v>
      </c>
      <c r="H16" s="18">
        <v>39.1</v>
      </c>
      <c r="I16" s="18">
        <f t="shared" si="2"/>
        <v>15131.7</v>
      </c>
      <c r="J16" s="18"/>
      <c r="K16" s="18"/>
      <c r="L16" s="18"/>
      <c r="M16" s="18"/>
      <c r="N16" s="18"/>
    </row>
    <row r="17" ht="31.95" customHeight="1" spans="1:14">
      <c r="A17" s="13">
        <v>14</v>
      </c>
      <c r="B17" s="17"/>
      <c r="C17" s="13" t="s">
        <v>57</v>
      </c>
      <c r="D17" s="13"/>
      <c r="E17" s="18">
        <v>19</v>
      </c>
      <c r="F17" s="16">
        <v>16</v>
      </c>
      <c r="G17" s="16">
        <f t="shared" si="1"/>
        <v>304</v>
      </c>
      <c r="H17" s="16">
        <v>39.1</v>
      </c>
      <c r="I17" s="16">
        <f t="shared" si="2"/>
        <v>11886.4</v>
      </c>
      <c r="J17" s="18">
        <v>19</v>
      </c>
      <c r="K17" s="16">
        <v>16</v>
      </c>
      <c r="L17" s="16">
        <f>J17*K17</f>
        <v>304</v>
      </c>
      <c r="M17" s="16">
        <v>39.1</v>
      </c>
      <c r="N17" s="16">
        <f t="shared" si="3"/>
        <v>11886.4</v>
      </c>
    </row>
    <row r="18" ht="31.95" customHeight="1" spans="1:14">
      <c r="A18" s="13">
        <v>15</v>
      </c>
      <c r="B18" s="17"/>
      <c r="C18" s="13" t="s">
        <v>58</v>
      </c>
      <c r="D18" s="13"/>
      <c r="E18" s="16">
        <v>5</v>
      </c>
      <c r="F18" s="16">
        <v>16</v>
      </c>
      <c r="G18" s="16">
        <f t="shared" si="1"/>
        <v>80</v>
      </c>
      <c r="H18" s="16">
        <v>39.1</v>
      </c>
      <c r="I18" s="16">
        <f t="shared" si="2"/>
        <v>3128</v>
      </c>
      <c r="J18" s="16">
        <v>5</v>
      </c>
      <c r="K18" s="16">
        <v>16</v>
      </c>
      <c r="L18" s="16">
        <f>J18*K18</f>
        <v>80</v>
      </c>
      <c r="M18" s="16">
        <v>39.1</v>
      </c>
      <c r="N18" s="16">
        <f t="shared" si="3"/>
        <v>3128</v>
      </c>
    </row>
    <row r="19" ht="19.2" customHeight="1" spans="1:14">
      <c r="A19" s="13">
        <v>16</v>
      </c>
      <c r="B19" s="17"/>
      <c r="C19" s="19" t="s">
        <v>64</v>
      </c>
      <c r="D19" s="20"/>
      <c r="E19" s="20"/>
      <c r="F19" s="20"/>
      <c r="G19" s="20"/>
      <c r="H19" s="21"/>
      <c r="I19" s="16">
        <f>SUM(I4:I18)</f>
        <v>119875.6</v>
      </c>
      <c r="J19" s="34" t="s">
        <v>64</v>
      </c>
      <c r="K19" s="34"/>
      <c r="L19" s="34"/>
      <c r="M19" s="34"/>
      <c r="N19" s="16">
        <f>SUM(N4:N18)</f>
        <v>70869</v>
      </c>
    </row>
    <row r="20" ht="19.2" customHeight="1" spans="1:14">
      <c r="A20" s="13">
        <v>17</v>
      </c>
      <c r="B20" s="17"/>
      <c r="C20" s="19" t="s">
        <v>65</v>
      </c>
      <c r="D20" s="20"/>
      <c r="E20" s="20"/>
      <c r="F20" s="20"/>
      <c r="G20" s="20"/>
      <c r="H20" s="21"/>
      <c r="I20" s="27">
        <v>119000</v>
      </c>
      <c r="J20" s="16" t="s">
        <v>66</v>
      </c>
      <c r="K20" s="16"/>
      <c r="L20" s="16"/>
      <c r="M20" s="16"/>
      <c r="N20" s="27">
        <v>70000</v>
      </c>
    </row>
    <row r="21" ht="19.2" customHeight="1" spans="1:14">
      <c r="A21" s="13">
        <v>18</v>
      </c>
      <c r="B21" s="22"/>
      <c r="C21" s="19" t="s">
        <v>67</v>
      </c>
      <c r="D21" s="20"/>
      <c r="E21" s="20"/>
      <c r="F21" s="20"/>
      <c r="G21" s="20"/>
      <c r="H21" s="21"/>
      <c r="I21" s="27">
        <v>100000</v>
      </c>
      <c r="J21" s="16"/>
      <c r="K21" s="16"/>
      <c r="L21" s="16"/>
      <c r="M21" s="16"/>
      <c r="N21" s="27"/>
    </row>
    <row r="22" ht="34.2" customHeight="1" spans="1:14">
      <c r="A22" s="13">
        <v>19</v>
      </c>
      <c r="B22" s="15" t="s">
        <v>68</v>
      </c>
      <c r="C22" s="13" t="s">
        <v>69</v>
      </c>
      <c r="D22" s="23" t="s">
        <v>55</v>
      </c>
      <c r="E22" s="18">
        <v>3</v>
      </c>
      <c r="F22" s="16"/>
      <c r="G22" s="16"/>
      <c r="H22" s="18">
        <v>1000</v>
      </c>
      <c r="I22" s="16">
        <f>E22*H22</f>
        <v>3000</v>
      </c>
      <c r="J22" s="18">
        <v>3</v>
      </c>
      <c r="K22" s="16"/>
      <c r="L22" s="16"/>
      <c r="M22" s="18">
        <v>1000</v>
      </c>
      <c r="N22" s="16">
        <f>J22*M22</f>
        <v>3000</v>
      </c>
    </row>
    <row r="23" ht="25.2" customHeight="1" spans="1:14">
      <c r="A23" s="13">
        <v>20</v>
      </c>
      <c r="B23" s="17"/>
      <c r="C23" s="13" t="s">
        <v>70</v>
      </c>
      <c r="D23" s="23" t="s">
        <v>71</v>
      </c>
      <c r="E23" s="18">
        <v>17</v>
      </c>
      <c r="F23" s="16">
        <v>21</v>
      </c>
      <c r="G23" s="16"/>
      <c r="H23" s="18">
        <v>39.1</v>
      </c>
      <c r="I23" s="16">
        <f>E23*F23*H23</f>
        <v>13958.7</v>
      </c>
      <c r="J23" s="18">
        <v>17</v>
      </c>
      <c r="K23" s="16">
        <v>21</v>
      </c>
      <c r="L23" s="16"/>
      <c r="M23" s="18">
        <v>39.1</v>
      </c>
      <c r="N23" s="16">
        <f>J23*K23*M23</f>
        <v>13958.7</v>
      </c>
    </row>
    <row r="24" ht="21.6" customHeight="1" spans="1:14">
      <c r="A24" s="13">
        <v>21</v>
      </c>
      <c r="B24" s="17"/>
      <c r="C24" s="24" t="s">
        <v>64</v>
      </c>
      <c r="D24" s="25"/>
      <c r="E24" s="25"/>
      <c r="F24" s="25"/>
      <c r="G24" s="25"/>
      <c r="H24" s="26"/>
      <c r="I24" s="16">
        <f>SUM(I22:I23)</f>
        <v>16958.7</v>
      </c>
      <c r="J24" s="18" t="s">
        <v>64</v>
      </c>
      <c r="K24" s="18"/>
      <c r="L24" s="18"/>
      <c r="M24" s="18"/>
      <c r="N24" s="16">
        <f>SUM(N22:N23)</f>
        <v>16958.7</v>
      </c>
    </row>
    <row r="25" ht="21.6" customHeight="1" spans="1:14">
      <c r="A25" s="13">
        <v>22</v>
      </c>
      <c r="B25" s="17"/>
      <c r="C25" s="19" t="s">
        <v>72</v>
      </c>
      <c r="D25" s="20"/>
      <c r="E25" s="20"/>
      <c r="F25" s="20"/>
      <c r="G25" s="20"/>
      <c r="H25" s="21"/>
      <c r="I25" s="35">
        <v>16900</v>
      </c>
      <c r="J25" s="27" t="s">
        <v>73</v>
      </c>
      <c r="K25" s="27"/>
      <c r="L25" s="27"/>
      <c r="M25" s="27"/>
      <c r="N25" s="35">
        <v>15000</v>
      </c>
    </row>
    <row r="26" ht="21.6" customHeight="1" spans="1:14">
      <c r="A26" s="13">
        <v>23</v>
      </c>
      <c r="B26" s="27" t="s">
        <v>74</v>
      </c>
      <c r="C26" s="27"/>
      <c r="D26" s="27"/>
      <c r="E26" s="27"/>
      <c r="F26" s="27"/>
      <c r="G26" s="27"/>
      <c r="H26" s="27"/>
      <c r="I26" s="35">
        <v>135900</v>
      </c>
      <c r="J26" s="27" t="s">
        <v>75</v>
      </c>
      <c r="K26" s="27"/>
      <c r="L26" s="27"/>
      <c r="M26" s="27"/>
      <c r="N26" s="35">
        <v>85000</v>
      </c>
    </row>
    <row r="27" ht="21.6" customHeight="1" spans="1:14">
      <c r="A27" s="13">
        <v>24</v>
      </c>
      <c r="B27" s="27" t="s">
        <v>76</v>
      </c>
      <c r="C27" s="27"/>
      <c r="D27" s="27"/>
      <c r="E27" s="27"/>
      <c r="F27" s="27"/>
      <c r="G27" s="27"/>
      <c r="H27" s="27"/>
      <c r="I27" s="35">
        <v>115000</v>
      </c>
      <c r="J27" s="27"/>
      <c r="K27" s="27"/>
      <c r="L27" s="27"/>
      <c r="M27" s="27"/>
      <c r="N27" s="35"/>
    </row>
    <row r="28" spans="3:14"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ht="47.1" customHeight="1" spans="1:14">
      <c r="A29" s="30" t="s">
        <v>42</v>
      </c>
      <c r="B29" s="31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ht="47.1" customHeight="1" spans="1:14">
      <c r="A30" s="9" t="s">
        <v>43</v>
      </c>
      <c r="B30" s="10"/>
      <c r="C30" s="10"/>
      <c r="D30" s="11"/>
      <c r="E30" s="12" t="s">
        <v>77</v>
      </c>
      <c r="F30" s="12"/>
      <c r="G30" s="12"/>
      <c r="H30" s="12"/>
      <c r="I30" s="12"/>
      <c r="J30" s="12" t="s">
        <v>78</v>
      </c>
      <c r="K30" s="12"/>
      <c r="L30" s="12"/>
      <c r="M30" s="12"/>
      <c r="N30" s="12"/>
    </row>
    <row r="31" ht="34.95" customHeight="1" spans="1:14">
      <c r="A31" s="13" t="s">
        <v>1</v>
      </c>
      <c r="B31" s="13" t="s">
        <v>46</v>
      </c>
      <c r="C31" s="13" t="s">
        <v>47</v>
      </c>
      <c r="D31" s="13"/>
      <c r="E31" s="14" t="s">
        <v>48</v>
      </c>
      <c r="F31" s="14" t="s">
        <v>49</v>
      </c>
      <c r="G31" s="14" t="s">
        <v>50</v>
      </c>
      <c r="H31" s="14" t="s">
        <v>51</v>
      </c>
      <c r="I31" s="14" t="s">
        <v>52</v>
      </c>
      <c r="J31" s="14" t="s">
        <v>48</v>
      </c>
      <c r="K31" s="14" t="s">
        <v>49</v>
      </c>
      <c r="L31" s="14" t="s">
        <v>50</v>
      </c>
      <c r="M31" s="14" t="s">
        <v>51</v>
      </c>
      <c r="N31" s="14" t="s">
        <v>52</v>
      </c>
    </row>
    <row r="32" ht="33" customHeight="1" spans="1:14">
      <c r="A32" s="13">
        <v>1</v>
      </c>
      <c r="B32" s="15" t="s">
        <v>61</v>
      </c>
      <c r="C32" s="13" t="s">
        <v>79</v>
      </c>
      <c r="D32" s="13"/>
      <c r="E32" s="32">
        <v>15</v>
      </c>
      <c r="F32" s="32">
        <v>65</v>
      </c>
      <c r="G32" s="32">
        <f>E32*F32</f>
        <v>975</v>
      </c>
      <c r="H32" s="32">
        <v>40</v>
      </c>
      <c r="I32" s="16">
        <f>G32*H32</f>
        <v>39000</v>
      </c>
      <c r="J32" s="32">
        <v>15</v>
      </c>
      <c r="K32" s="32">
        <v>65</v>
      </c>
      <c r="L32" s="32">
        <f>J32*K32</f>
        <v>975</v>
      </c>
      <c r="M32" s="32">
        <v>40</v>
      </c>
      <c r="N32" s="16">
        <f>L32*M32</f>
        <v>39000</v>
      </c>
    </row>
    <row r="33" ht="33" customHeight="1" spans="1:14">
      <c r="A33" s="13">
        <v>2</v>
      </c>
      <c r="B33" s="17"/>
      <c r="C33" s="13" t="s">
        <v>80</v>
      </c>
      <c r="D33" s="13"/>
      <c r="E33" s="32">
        <v>43</v>
      </c>
      <c r="F33" s="32">
        <v>65</v>
      </c>
      <c r="G33" s="32">
        <f>E33*F33</f>
        <v>2795</v>
      </c>
      <c r="H33" s="32">
        <v>40</v>
      </c>
      <c r="I33" s="16">
        <f>G33*H33</f>
        <v>111800</v>
      </c>
      <c r="J33" s="32">
        <v>43</v>
      </c>
      <c r="K33" s="32">
        <v>65</v>
      </c>
      <c r="L33" s="32">
        <f>J33*K33</f>
        <v>2795</v>
      </c>
      <c r="M33" s="32">
        <v>40</v>
      </c>
      <c r="N33" s="16">
        <f>L33*M33</f>
        <v>111800</v>
      </c>
    </row>
    <row r="34" ht="24" customHeight="1" spans="1:14">
      <c r="A34" s="13">
        <v>3</v>
      </c>
      <c r="B34" s="17"/>
      <c r="C34" s="13" t="s">
        <v>60</v>
      </c>
      <c r="D34" s="13"/>
      <c r="E34" s="16">
        <v>11</v>
      </c>
      <c r="F34" s="16">
        <v>40</v>
      </c>
      <c r="G34" s="16">
        <f>E34*F34</f>
        <v>440</v>
      </c>
      <c r="H34" s="16">
        <v>80</v>
      </c>
      <c r="I34" s="16">
        <f>G34*H34</f>
        <v>35200</v>
      </c>
      <c r="J34" s="16"/>
      <c r="K34" s="16"/>
      <c r="L34" s="16"/>
      <c r="M34" s="16"/>
      <c r="N34" s="16"/>
    </row>
    <row r="35" ht="22.95" customHeight="1" spans="1:14">
      <c r="A35" s="13">
        <v>4</v>
      </c>
      <c r="B35" s="17"/>
      <c r="C35" s="13" t="s">
        <v>81</v>
      </c>
      <c r="D35" s="13"/>
      <c r="E35" s="18">
        <v>9</v>
      </c>
      <c r="F35" s="18">
        <v>50</v>
      </c>
      <c r="G35" s="18">
        <f>E35*F35</f>
        <v>450</v>
      </c>
      <c r="H35" s="18">
        <v>40</v>
      </c>
      <c r="I35" s="18">
        <f>G35*H35</f>
        <v>18000</v>
      </c>
      <c r="J35" s="18"/>
      <c r="K35" s="18"/>
      <c r="L35" s="18"/>
      <c r="M35" s="18"/>
      <c r="N35" s="16"/>
    </row>
    <row r="36" ht="24" customHeight="1" spans="1:14">
      <c r="A36" s="13">
        <v>5</v>
      </c>
      <c r="B36" s="17"/>
      <c r="C36" s="19" t="s">
        <v>64</v>
      </c>
      <c r="D36" s="20"/>
      <c r="E36" s="20"/>
      <c r="F36" s="20"/>
      <c r="G36" s="20"/>
      <c r="H36" s="21"/>
      <c r="I36" s="16">
        <f>SUM(I32:I35)</f>
        <v>204000</v>
      </c>
      <c r="J36" s="34" t="s">
        <v>64</v>
      </c>
      <c r="K36" s="34"/>
      <c r="L36" s="34"/>
      <c r="M36" s="34"/>
      <c r="N36" s="16">
        <f>SUM(N32:N35)</f>
        <v>150800</v>
      </c>
    </row>
    <row r="37" ht="24" customHeight="1" spans="1:14">
      <c r="A37" s="13">
        <v>6</v>
      </c>
      <c r="B37" s="17"/>
      <c r="C37" s="19" t="s">
        <v>65</v>
      </c>
      <c r="D37" s="20"/>
      <c r="E37" s="20"/>
      <c r="F37" s="20"/>
      <c r="G37" s="20"/>
      <c r="H37" s="21"/>
      <c r="I37" s="27">
        <v>81600</v>
      </c>
      <c r="J37" s="16" t="s">
        <v>66</v>
      </c>
      <c r="K37" s="16"/>
      <c r="L37" s="16"/>
      <c r="M37" s="16"/>
      <c r="N37" s="27">
        <v>50000</v>
      </c>
    </row>
    <row r="38" ht="24" customHeight="1" spans="1:14">
      <c r="A38" s="13">
        <v>7</v>
      </c>
      <c r="B38" s="22"/>
      <c r="C38" s="19" t="s">
        <v>67</v>
      </c>
      <c r="D38" s="20"/>
      <c r="E38" s="20"/>
      <c r="F38" s="20"/>
      <c r="G38" s="20"/>
      <c r="H38" s="21"/>
      <c r="I38" s="27">
        <v>70000</v>
      </c>
      <c r="J38" s="16"/>
      <c r="K38" s="16"/>
      <c r="L38" s="16"/>
      <c r="M38" s="16"/>
      <c r="N38" s="27"/>
    </row>
    <row r="39" ht="24" customHeight="1" spans="1:14">
      <c r="A39" s="13">
        <v>8</v>
      </c>
      <c r="B39" s="13" t="s">
        <v>68</v>
      </c>
      <c r="C39" s="19" t="s">
        <v>82</v>
      </c>
      <c r="D39" s="20"/>
      <c r="E39" s="20"/>
      <c r="F39" s="20"/>
      <c r="G39" s="20"/>
      <c r="H39" s="21"/>
      <c r="I39" s="16">
        <v>10000</v>
      </c>
      <c r="J39" s="36" t="s">
        <v>82</v>
      </c>
      <c r="K39" s="37"/>
      <c r="L39" s="37"/>
      <c r="M39" s="38"/>
      <c r="N39" s="16">
        <v>8000</v>
      </c>
    </row>
    <row r="40" ht="24" customHeight="1" spans="1:14">
      <c r="A40" s="13">
        <v>9</v>
      </c>
      <c r="B40" s="13"/>
      <c r="C40" s="24" t="s">
        <v>64</v>
      </c>
      <c r="D40" s="25"/>
      <c r="E40" s="25"/>
      <c r="F40" s="25"/>
      <c r="G40" s="25"/>
      <c r="H40" s="26"/>
      <c r="I40" s="16">
        <f>SUM(I39:I39)</f>
        <v>10000</v>
      </c>
      <c r="J40" s="18" t="s">
        <v>64</v>
      </c>
      <c r="K40" s="18"/>
      <c r="L40" s="18"/>
      <c r="M40" s="18"/>
      <c r="N40" s="16">
        <v>8000</v>
      </c>
    </row>
    <row r="41" ht="24" customHeight="1" spans="1:14">
      <c r="A41" s="13">
        <v>10</v>
      </c>
      <c r="B41" s="13"/>
      <c r="C41" s="19" t="s">
        <v>72</v>
      </c>
      <c r="D41" s="20"/>
      <c r="E41" s="20"/>
      <c r="F41" s="20"/>
      <c r="G41" s="20"/>
      <c r="H41" s="21"/>
      <c r="I41" s="35">
        <v>8000</v>
      </c>
      <c r="J41" s="27" t="s">
        <v>73</v>
      </c>
      <c r="K41" s="27"/>
      <c r="L41" s="27"/>
      <c r="M41" s="27"/>
      <c r="N41" s="35">
        <v>8000</v>
      </c>
    </row>
    <row r="42" ht="24" customHeight="1" spans="1:14">
      <c r="A42" s="13">
        <v>11</v>
      </c>
      <c r="B42" s="27" t="s">
        <v>74</v>
      </c>
      <c r="C42" s="27"/>
      <c r="D42" s="27"/>
      <c r="E42" s="27"/>
      <c r="F42" s="27"/>
      <c r="G42" s="27"/>
      <c r="H42" s="27"/>
      <c r="I42" s="35">
        <f>I37+I41</f>
        <v>89600</v>
      </c>
      <c r="J42" s="27" t="s">
        <v>75</v>
      </c>
      <c r="K42" s="27"/>
      <c r="L42" s="27"/>
      <c r="M42" s="27"/>
      <c r="N42" s="35">
        <v>58000</v>
      </c>
    </row>
    <row r="43" ht="24" customHeight="1" spans="1:14">
      <c r="A43" s="13">
        <v>12</v>
      </c>
      <c r="B43" s="27" t="s">
        <v>76</v>
      </c>
      <c r="C43" s="27"/>
      <c r="D43" s="27"/>
      <c r="E43" s="27"/>
      <c r="F43" s="27"/>
      <c r="G43" s="27"/>
      <c r="H43" s="27"/>
      <c r="I43" s="35">
        <f>I38+I41</f>
        <v>78000</v>
      </c>
      <c r="J43" s="27"/>
      <c r="K43" s="27"/>
      <c r="L43" s="27"/>
      <c r="M43" s="27"/>
      <c r="N43" s="35"/>
    </row>
    <row r="44" spans="3:14">
      <c r="C44" s="28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3:14"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3:14">
      <c r="C46" s="28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3:14">
      <c r="C47" s="28"/>
      <c r="D47" s="33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3:14">
      <c r="C48" s="28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3:14"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3:14"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3:14"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3:14"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3:14"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3:14"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3:14">
      <c r="C55" s="28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3:14">
      <c r="C56" s="28"/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3:14"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3:14">
      <c r="C58" s="28"/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3:14">
      <c r="C59" s="28"/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3:14">
      <c r="C60" s="28"/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3:14">
      <c r="C61" s="28"/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3:14">
      <c r="C62" s="28"/>
      <c r="D62" s="28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3:14">
      <c r="C63" s="28"/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3:14">
      <c r="C64" s="28"/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3:14">
      <c r="C65" s="28"/>
      <c r="D65" s="28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3:14">
      <c r="C66" s="28"/>
      <c r="D66" s="28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3:14">
      <c r="C67" s="28"/>
      <c r="D67" s="28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3:14">
      <c r="C68" s="28"/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3:14">
      <c r="C69" s="28"/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3:14">
      <c r="C70" s="28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3:14">
      <c r="C71" s="28"/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3:14">
      <c r="C72" s="28"/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3:14">
      <c r="C73" s="28"/>
      <c r="D73" s="28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3:14">
      <c r="C74" s="28"/>
      <c r="D74" s="28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3:14">
      <c r="C75" s="28"/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3:14">
      <c r="C76" s="28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3:14">
      <c r="C77" s="28"/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3:14">
      <c r="C78" s="28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3:14">
      <c r="C79" s="28"/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3:14">
      <c r="C80" s="28"/>
      <c r="D80" s="28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3:14">
      <c r="C81" s="28"/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3:14">
      <c r="C82" s="28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3:14">
      <c r="C83" s="28"/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3:14">
      <c r="C84" s="28"/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3:14">
      <c r="C85" s="28"/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3:14">
      <c r="C86" s="28"/>
      <c r="D86" s="28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3:14">
      <c r="C87" s="28"/>
      <c r="D87" s="28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3:14">
      <c r="C88" s="28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3:14">
      <c r="C89" s="28"/>
      <c r="D89" s="28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3:14">
      <c r="C90" s="28"/>
      <c r="D90" s="28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3:14">
      <c r="C91" s="28"/>
      <c r="D91" s="28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3:14">
      <c r="C92" s="28"/>
      <c r="D92" s="28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3:14">
      <c r="C93" s="28"/>
      <c r="D93" s="28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3:14">
      <c r="C94" s="28"/>
      <c r="D94" s="28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3:14">
      <c r="C95" s="28"/>
      <c r="D95" s="28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3:14">
      <c r="C96" s="28"/>
      <c r="D96" s="28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3:14">
      <c r="C97" s="28"/>
      <c r="D97" s="28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3:14">
      <c r="C98" s="28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3:14">
      <c r="C99" s="28"/>
      <c r="D99" s="28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3:14">
      <c r="C100" s="28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3:14">
      <c r="C101" s="28"/>
      <c r="D101" s="28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3:14">
      <c r="C102" s="28"/>
      <c r="D102" s="28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3:14">
      <c r="C103" s="28"/>
      <c r="D103" s="28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3:14">
      <c r="C104" s="28"/>
      <c r="D104" s="28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3:14">
      <c r="C105" s="28"/>
      <c r="D105" s="28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3:14">
      <c r="C106" s="28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3:14">
      <c r="C107" s="28"/>
      <c r="D107" s="28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3:14">
      <c r="C108" s="28"/>
      <c r="D108" s="28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3:14">
      <c r="C109" s="28"/>
      <c r="D109" s="28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3:14">
      <c r="C110" s="28"/>
      <c r="D110" s="28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3:14">
      <c r="C111" s="28"/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3:14">
      <c r="C112" s="28"/>
      <c r="D112" s="28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3:14">
      <c r="C113" s="28"/>
      <c r="D113" s="28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3:14">
      <c r="C114" s="28"/>
      <c r="D114" s="28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3:14">
      <c r="C115" s="28"/>
      <c r="D115" s="28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3:14">
      <c r="C116" s="28"/>
      <c r="D116" s="28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3:14">
      <c r="C117" s="28"/>
      <c r="D117" s="28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3:14">
      <c r="C118" s="28"/>
      <c r="D118" s="28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3:14">
      <c r="C119" s="28"/>
      <c r="D119" s="28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3:14">
      <c r="C120" s="28"/>
      <c r="D120" s="28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3:14">
      <c r="C121" s="28"/>
      <c r="D121" s="28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3:14">
      <c r="C122" s="28"/>
      <c r="D122" s="28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3:14">
      <c r="C123" s="28"/>
      <c r="D123" s="28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3:14">
      <c r="C124" s="28"/>
      <c r="D124" s="28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3:14">
      <c r="C125" s="28"/>
      <c r="D125" s="28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3:14">
      <c r="C126" s="28"/>
      <c r="D126" s="28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3:14">
      <c r="C127" s="28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3:14">
      <c r="C128" s="28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3:14">
      <c r="C129" s="28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3:14">
      <c r="C130" s="28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3:14">
      <c r="C131" s="28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3:14">
      <c r="C132" s="28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3:14">
      <c r="C133" s="28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3:14">
      <c r="C134" s="28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3:14">
      <c r="C135" s="28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3:14">
      <c r="C136" s="28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3:14">
      <c r="C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3:14">
      <c r="C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3:14">
      <c r="C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3:14">
      <c r="C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3:14">
      <c r="C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3:14">
      <c r="C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3:14">
      <c r="C143" s="28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3:14">
      <c r="C144" s="28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3:14">
      <c r="C145" s="28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3:14">
      <c r="C146" s="28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3:14">
      <c r="C147" s="28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3:14">
      <c r="C148" s="28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3:14">
      <c r="C149" s="28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3:14">
      <c r="C150" s="28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3:14">
      <c r="C151" s="28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3:14">
      <c r="C152" s="28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3:14">
      <c r="C153" s="28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3:14">
      <c r="C154" s="28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3:14">
      <c r="C155" s="28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3:14">
      <c r="C156" s="28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3:14">
      <c r="C157" s="28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3:14">
      <c r="C158" s="28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3:14">
      <c r="C159" s="28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3:14">
      <c r="C160" s="28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3:14">
      <c r="C161" s="28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3:14">
      <c r="C162" s="28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3:14">
      <c r="C163" s="28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3:14">
      <c r="C164" s="28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3:14">
      <c r="C165" s="28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3:14">
      <c r="C166" s="28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3:14">
      <c r="C167" s="28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3:14">
      <c r="C168" s="28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3:14">
      <c r="C169" s="28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3:14">
      <c r="C170" s="28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3:14">
      <c r="C171" s="28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3:14">
      <c r="C172" s="28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3:14">
      <c r="C173" s="28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3:14">
      <c r="C174" s="28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3:14">
      <c r="C175" s="28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3:14">
      <c r="C176" s="28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3:14">
      <c r="C177" s="28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3:14">
      <c r="C178" s="28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3:14">
      <c r="C179" s="28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3:14">
      <c r="C180" s="28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3:14">
      <c r="C181" s="28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3:14">
      <c r="C182" s="28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3:14">
      <c r="C183" s="28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3:14">
      <c r="C184" s="28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3:14">
      <c r="C185" s="28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3:14">
      <c r="C186" s="28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3:14">
      <c r="C187" s="28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3:14">
      <c r="C188" s="28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3:14">
      <c r="C189" s="28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3:14">
      <c r="C190" s="28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3:14">
      <c r="C191" s="28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3:14">
      <c r="C192" s="28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3:14">
      <c r="C193" s="28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3:14">
      <c r="C194" s="28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3:14">
      <c r="C195" s="28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3:14">
      <c r="C196" s="28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3:14">
      <c r="C197" s="28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3:14">
      <c r="C198" s="28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3:14">
      <c r="C199" s="28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3:14">
      <c r="C200" s="28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3:14">
      <c r="C201" s="28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3:14">
      <c r="C202" s="28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3:14">
      <c r="C203" s="28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3:14">
      <c r="C204" s="28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3:14">
      <c r="C205" s="28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3:14">
      <c r="C206" s="28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3:14">
      <c r="C207" s="28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3:14">
      <c r="C208" s="28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3:14">
      <c r="C209" s="28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3:14">
      <c r="C210" s="28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3:14">
      <c r="C211" s="28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3:14">
      <c r="C212" s="28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3:14">
      <c r="C213" s="28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3:14">
      <c r="C214" s="28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3:14">
      <c r="C215" s="28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3:14">
      <c r="C216" s="28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3:14">
      <c r="C217" s="28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3:14">
      <c r="C218" s="28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3:14">
      <c r="C219" s="28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3:14">
      <c r="C220" s="28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3:14">
      <c r="C221" s="28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3:14">
      <c r="C222" s="28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5:14"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5:14"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5:14"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5:14"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5:14"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5:14"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5:14"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5:14"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5:14"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5:14"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5:14"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5:14"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5:14"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5:14"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5:14"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5:14"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5:14"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5:14"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5:14"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5:14"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5:14"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5:14"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5:14"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5:14"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5:14"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5:14"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5:14"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5:14"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5:14"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5:14"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5:14"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5:14"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5:14"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5:14"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5:14"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5:14"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5:14"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5:14"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5:14"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5:14"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5:14"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5:14"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5:14"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5:14"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5:14"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5:14"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5:14"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5:14"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5:14"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5:14"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5:14"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5:14"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5:14"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5:14"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5:14"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5:14"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5:14"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5:14"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5:14"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5:14"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5:14"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5:14"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5:14"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5:14"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5:14"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5:14"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5:14"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5:14"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5:14"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5:14"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5:14"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5:14"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5:14"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5:14"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5:14"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5:14"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5:14"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5:14"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5:14"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5:14"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5:14"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5:14"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5:14"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5:14"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5:14"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5:14"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5:14"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5:14"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5:14"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5:14"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5:14"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5:14"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5:14"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5:14"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5:14"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5:14"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5:14"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5:14"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5:14"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5:14"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5:14"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5:14"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5:14"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5:14"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5:14"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5:14"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5:14"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5:14"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5:14"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5:14"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5:14"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5:14"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5:14"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5:14"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5:14"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5:14"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5:14"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5:14"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5:14"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5:14"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5:14"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5:14"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5:14"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5:14"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5:14"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5:14"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5:14"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5:14"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5:14"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5:14"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5:14"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5:14"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5:14"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5:14"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5:14"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5:14"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5:14"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5:14"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5:14"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5:14"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5:14"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5:14"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5:14"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5:14"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5:14"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5:14"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5:14"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5:14"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5:14"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5:14"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5:14"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5:14"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5:14"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5:14"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5:14"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5:14"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5:14"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5:14"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5:14"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5:14"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5:14"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5:14"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5:14"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5:14"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5:14"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5:14"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5:14"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5:14"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5:14"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5:14"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5:14"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5:14"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5:14"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5:14"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5:14"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5:14"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5:14"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5:14"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5:14"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5:14"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5:14"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5:14"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5:14"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5:14"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5:14"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5:14"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5:14"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5:14"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5:14"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5:14"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5:14"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5:14"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5:14"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5:14"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5:14"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5:14"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5:14"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5:14"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5:14"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5:14"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5:14"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5:14"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5:14"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5:14"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5:14"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5:14"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5:14"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5:14"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5:14"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5:14"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5:14"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5:14"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5:14"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5:14"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5:14"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5:14"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5:14"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5:14"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5:14"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5:14"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5:14"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5:14"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5:14"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5:14"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5:14"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5:14"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5:14"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5:14"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5:14"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5:14"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5:14"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5:14"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5:14"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5:14"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5:14"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5:14"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5:14"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5:14"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5:14"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5:14"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5:14"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5:14"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5:14"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5:14"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5:14"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5:14"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5:14"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5:14"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5:14"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5:14"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5:14"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5:14"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5:14"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5:14"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5:14"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5:14"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5:14"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5:14"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5:14"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5:14"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5:14"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5:14"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5:14"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5:14"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5:14"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5:14"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5:14"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5:14"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5:14"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5:14"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5:14"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5:14"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5:14"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5:14"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5:14"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5:14"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5:14"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5:14"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5:14"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5:14"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5:14"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5:14"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5:14"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5:14"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5:14"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5:14"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5:14"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5:14"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5:14"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5:14"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5:14"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5:14"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5:14"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5:14"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5:14"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5:14"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5:14"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5:14"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5:14"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5:14"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5:14"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5:14"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5:14"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5:14"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5:14"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5:14"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5:14"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5:14"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5:14"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5:14"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5:14"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5:14"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5:14"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5:14"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5:14"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5:14"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5:14"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5:14"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5:14"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5:14"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5:14"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5:14"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5:14"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5:14"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5:14"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5:14"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5:14"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5:14"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5:14"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5:14"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5:14"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5:14"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5:14"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5:14"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5:14"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5:14"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5:14"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5:14"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5:14"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5:14"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5:14"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5:14"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5:14"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5:14"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5:14"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5:14"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5:14"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5:14"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5:14"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5:14"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5:14"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5:14"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5:14"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5:14"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5:14"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5:14"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5:14"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5:14"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5:14"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5:14"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5:14"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5:14"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5:14"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5:14"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5:14"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5:14"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5:14"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5:14"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5:14"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5:14"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5:14"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5:14"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5:14"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5:14"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5:14"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5:14"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5:14"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5:14"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5:14"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5:14"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5:14"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5:14"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5:14"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5:14"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5:14"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5:14"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5:14"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5:14"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5:14"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5:14"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5:14"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5:14"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5:14"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5:14"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5:14"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5:14"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5:14"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5:14"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5:14"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5:14"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5:14"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5:14"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5:14"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5:14"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5:14"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5:14"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5:14"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5:14"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5:14"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5:14"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5:14"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5:14"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5:14"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5:14"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5:14"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5:14"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5:14"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5:14"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5:14"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5:14"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5:14"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5:14"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5:14"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5:14"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5:14"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5:14"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5:14"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5:14"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5:14"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5:14"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5:14"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5:14"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5:14"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5:14"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5:14"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5:14"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5:14"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5:14"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5:14"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5:14"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5:14"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5:14"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5:14"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5:14"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5:14"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5:14"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5:14"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5:14"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5:14"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5:14"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5:14"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5:14"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5:14"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5:14"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5:14"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5:14"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5:14"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5:14"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5:14"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5:14"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5:14"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5:14"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5:14"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5:14"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5:14"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5:14"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5:14"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5:14"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5:14"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5:14"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5:14"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5:14"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5:14"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5:14"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5:14"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5:14"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5:14"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5:14"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5:14"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5:14"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5:14"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5:14"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5:14"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5:14"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5:14"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5:14"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5:14"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5:14"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5:14"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5:14"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5:14"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5:14"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5:14"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5:14"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5:14"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5:14"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5:14"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5:14"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5:14"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5:14"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5:14"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5:14"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5:14"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5:14"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5:14"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5:14"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5:14"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5:14"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5:14"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5:14"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5:14"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5:14"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5:14"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5:14"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5:14"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5:14"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5:14"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5:14"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5:14"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5:14"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5:14"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5:14"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5:14"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5:14"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5:14"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5:14"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5:14"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5:14"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5:14"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5:14"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5:14"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5:14"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5:14"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5:14"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5:14"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5:14"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5:14"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5:14"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5:14"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5:14"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5:14"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5:14"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5:14"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5:14"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5:14"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5:14"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5:14"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5:14"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5:14"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5:14"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5:14"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5:14"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5:14"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5:14"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5:14"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5:14"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5:14"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5:14"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5:14"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5:14"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5:14"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5:14"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5:14"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5:14"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5:14"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5:14"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5:14"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5:14"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5:14"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5:14"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5:14"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5:14"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5:14"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5:14"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5:14"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5:14"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5:14"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5:14"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5:14"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5:14"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5:14"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5:14"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5:14"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5:14"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5:14"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5:14"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5:14"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5:14"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5:14"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5:14"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5:14"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5:14"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5:14"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5:14"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5:14"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5:14"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5:14"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5:14"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5:14"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5:14"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5:14"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5:14"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5:14"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5:14"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5:14"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5:14"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5:14"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5:14"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5:14"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5:14"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5:14"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5:14"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5:14"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5:14"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5:14"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5:14"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5:14"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5:14"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5:14"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5:14"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5:14"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5:14"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5:14"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5:14"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5:14"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5:14"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5:14"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5:14"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5:14"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5:14"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5:14"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5:14"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5:14"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5:14"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5:14"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5:14"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5:14"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5:14"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5:14"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5:14"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5:14"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5:14"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5:14"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5:14"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5:14"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5:14"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5:14"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5:14"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5:14"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5:14"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5:14"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5:14"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5:14"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5:14"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5:14"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5:14"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5:14"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5:14"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5:14"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5:14"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5:14"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5:14"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5:14"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5:14"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5:14"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5:14"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5:14"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5:14"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5:14"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5:14"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5:14"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5:14"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5:14"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5:14"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5:14"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5:14"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5:14"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5:14"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5:14"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5:14"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5:14"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5:14"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5:14"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5:14"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5:14"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5:14"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5:14"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5:14"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5:14"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5:14"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5:14"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5:14"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5:14"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5:14"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5:14"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5:14"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5:14"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5:14"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5:14"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5:14"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5:14"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5:14"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5:14"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5:14"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5:14"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5:14"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5:14"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5:14"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5:14"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5:14"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5:14"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5:14"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5:14"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5:14"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5:14"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5:14"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5:14"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5:14"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5:14"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5:14"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5:14"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5:14"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5:14"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5:14"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5:14"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5:14"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5:14"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5:14"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5:14"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5:14"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5:14"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5:14"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5:14"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5:14"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5:14"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5:14"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5:14"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5:14"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5:14"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5:14"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5:14"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5:14"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5:14"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5:14"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5:14"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5:14"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5:14"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5:14"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5:14"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5:14"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5:14"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5:14"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5:14"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5:14"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5:14"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5:14"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5:14"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5:14"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5:14"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5:14"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5:14"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5:14"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5:14"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5:14"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5:14"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5:14"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5:14"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5:14"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5:14"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5:14"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5:14"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5:14"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5:14"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5:14"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  <row r="997" spans="5:14">
      <c r="E997" s="29"/>
      <c r="F997" s="29"/>
      <c r="G997" s="29"/>
      <c r="H997" s="29"/>
      <c r="I997" s="29"/>
      <c r="J997" s="29"/>
      <c r="K997" s="29"/>
      <c r="L997" s="29"/>
      <c r="M997" s="29"/>
      <c r="N997" s="29"/>
    </row>
    <row r="998" spans="5:14">
      <c r="E998" s="29"/>
      <c r="F998" s="29"/>
      <c r="G998" s="29"/>
      <c r="H998" s="29"/>
      <c r="I998" s="29"/>
      <c r="J998" s="29"/>
      <c r="K998" s="29"/>
      <c r="L998" s="29"/>
      <c r="M998" s="29"/>
      <c r="N998" s="29"/>
    </row>
    <row r="999" spans="5:14">
      <c r="E999" s="29"/>
      <c r="F999" s="29"/>
      <c r="G999" s="29"/>
      <c r="H999" s="29"/>
      <c r="I999" s="29"/>
      <c r="J999" s="29"/>
      <c r="K999" s="29"/>
      <c r="L999" s="29"/>
      <c r="M999" s="29"/>
      <c r="N999" s="29"/>
    </row>
    <row r="1000" spans="5:14"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</row>
    <row r="1001" spans="5:14"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</row>
    <row r="1002" spans="5:14"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</row>
    <row r="1003" spans="5:14"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</row>
    <row r="1004" spans="5:14"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</row>
    <row r="1005" spans="5:14"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</row>
    <row r="1006" spans="5:14"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</row>
    <row r="1007" spans="5:14"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</row>
    <row r="1008" spans="5:14"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</row>
    <row r="1009" spans="5:14"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</row>
    <row r="1010" spans="5:14"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</row>
    <row r="1011" spans="5:14"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</row>
    <row r="1012" spans="5:14"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</row>
    <row r="1013" spans="5:14"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</row>
    <row r="1014" spans="5:14"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</row>
    <row r="1015" spans="5:14"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</row>
    <row r="1016" spans="5:14"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</row>
    <row r="1017" spans="5:14"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</row>
    <row r="1018" spans="5:14"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</row>
    <row r="1019" spans="5:14"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</row>
    <row r="1020" spans="5:14"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</row>
    <row r="1021" spans="5:14"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</row>
    <row r="1022" spans="5:14"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</row>
    <row r="1023" spans="5:14"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</row>
    <row r="1024" spans="5:14"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</row>
    <row r="1025" spans="5:14"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</row>
    <row r="1026" spans="5:14"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</row>
    <row r="1027" spans="5:14"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</row>
    <row r="1028" spans="5:14"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</row>
    <row r="1029" spans="5:14"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</row>
    <row r="1030" spans="5:14"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</row>
    <row r="1031" spans="5:14"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</row>
    <row r="1032" spans="5:14"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</row>
    <row r="1033" spans="5:14"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</row>
    <row r="1034" spans="5:14"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</row>
    <row r="1035" spans="5:14"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</row>
    <row r="1036" spans="5:14"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</row>
    <row r="1037" spans="5:14"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</row>
    <row r="1038" spans="5:14"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</row>
    <row r="1039" spans="5:14"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</row>
    <row r="1040" spans="5:14"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</row>
    <row r="1041" spans="5:14"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</row>
    <row r="1042" spans="5:14"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</row>
    <row r="1043" spans="5:14"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</row>
    <row r="1044" spans="5:14"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</row>
    <row r="1045" spans="5:14"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</row>
    <row r="1046" spans="5:14"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</row>
    <row r="1047" spans="5:14"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</row>
    <row r="1048" spans="5:14"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</row>
    <row r="1049" spans="5:14"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</row>
    <row r="1050" spans="5:14"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</row>
    <row r="1051" spans="5:14"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</row>
    <row r="1052" spans="5:14"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</row>
    <row r="1053" spans="5:14"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</row>
    <row r="1054" spans="5:14"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</row>
    <row r="1055" spans="5:14"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</row>
    <row r="1056" spans="5:14"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</row>
    <row r="1057" spans="5:14"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</row>
    <row r="1058" spans="5:14"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</row>
    <row r="1059" spans="5:14"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</row>
    <row r="1060" spans="5:14"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</row>
    <row r="1061" spans="5:14"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</row>
    <row r="1062" spans="5:14"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</row>
    <row r="1063" spans="5:14"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</row>
    <row r="1064" spans="5:14"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</row>
    <row r="1065" spans="5:14"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</row>
    <row r="1066" spans="5:14"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</row>
    <row r="1067" spans="5:14"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</row>
    <row r="1068" spans="5:14"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</row>
    <row r="1069" spans="5:14"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</row>
    <row r="1070" spans="5:14"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</row>
    <row r="1071" spans="5:14"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</row>
    <row r="1072" spans="5:14"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</row>
    <row r="1073" spans="5:14"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</row>
    <row r="1074" spans="5:14"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</row>
    <row r="1075" spans="5:14"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</row>
    <row r="1076" spans="5:14"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</row>
    <row r="1077" spans="5:14"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</row>
    <row r="1078" spans="5:14"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</row>
    <row r="1079" spans="5:14"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</row>
    <row r="1080" spans="5:14"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</row>
    <row r="1081" spans="5:14"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</row>
    <row r="1082" spans="5:14"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</row>
    <row r="1083" spans="5:14"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</row>
    <row r="1084" spans="5:14"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</row>
    <row r="1085" spans="5:14"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</row>
    <row r="1086" spans="5:14"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</row>
    <row r="1087" spans="5:14"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</row>
    <row r="1088" spans="5:14"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</row>
    <row r="1089" spans="5:14"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</row>
    <row r="1090" spans="5:14"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</row>
    <row r="1091" spans="5:14"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</row>
    <row r="1092" spans="5:14"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</row>
    <row r="1093" spans="5:14"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</row>
    <row r="1094" spans="5:14"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</row>
    <row r="1095" spans="5:14"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</row>
    <row r="1096" spans="5:14"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</row>
    <row r="1097" spans="5:14"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</row>
    <row r="1098" spans="5:14"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</row>
    <row r="1099" spans="5:14"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</row>
    <row r="1100" spans="5:14"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</row>
    <row r="1101" spans="5:14"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</row>
    <row r="1102" spans="5:14"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</row>
    <row r="1103" spans="5:14"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</row>
    <row r="1104" spans="5:14"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</row>
    <row r="1105" spans="5:14"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</row>
    <row r="1106" spans="5:14"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</row>
    <row r="1107" spans="5:14"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</row>
    <row r="1108" spans="5:14"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</row>
    <row r="1109" spans="5:14"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</row>
    <row r="1110" spans="5:14"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</row>
    <row r="1111" spans="5:14"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</row>
    <row r="1112" spans="5:14"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</row>
    <row r="1113" spans="5:14"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</row>
    <row r="1114" spans="5:14"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</row>
    <row r="1115" spans="5:14"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</row>
    <row r="1116" spans="5:14"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</row>
    <row r="1117" spans="5:14"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</row>
    <row r="1118" spans="5:14"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</row>
    <row r="1119" spans="5:14"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</row>
    <row r="1120" spans="5:14"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</row>
    <row r="1121" spans="5:14"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</row>
    <row r="1122" spans="5:14"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</row>
    <row r="1123" spans="5:14"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</row>
    <row r="1124" spans="5:14"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</row>
    <row r="1125" spans="5:14"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</row>
    <row r="1126" spans="5:14"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</row>
    <row r="1127" spans="5:14"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</row>
    <row r="1128" spans="5:14"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</row>
    <row r="1129" spans="5:14"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</row>
    <row r="1130" spans="5:14"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</row>
    <row r="1131" spans="5:14"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</row>
    <row r="1132" spans="5:14"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</row>
    <row r="1133" spans="5:14"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</row>
    <row r="1134" spans="5:14"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</row>
    <row r="1135" spans="5:14"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</row>
    <row r="1136" spans="5:14"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</row>
    <row r="1137" spans="5:14"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</row>
    <row r="1138" spans="5:14"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</row>
    <row r="1139" spans="5:14"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</row>
    <row r="1140" spans="5:14"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</row>
    <row r="1141" spans="5:14"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</row>
    <row r="1142" spans="5:14"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</row>
    <row r="1143" spans="5:14"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</row>
    <row r="1144" spans="5:14"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</row>
    <row r="1145" spans="5:14"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</row>
    <row r="1146" spans="5:14"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</row>
    <row r="1147" spans="5:14"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</row>
    <row r="1148" spans="5:14"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</row>
    <row r="1149" spans="5:14"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</row>
    <row r="1150" spans="5:14"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</row>
    <row r="1151" spans="5:14"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</row>
    <row r="1152" spans="5:14"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</row>
    <row r="1153" spans="5:14"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</row>
    <row r="1154" spans="5:14"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</row>
    <row r="1155" spans="5:14"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</row>
    <row r="1156" spans="5:14"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</row>
    <row r="1157" spans="5:14"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</row>
    <row r="1158" spans="5:14"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</row>
    <row r="1159" spans="5:14"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</row>
    <row r="1160" spans="5:14"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</row>
    <row r="1161" spans="5:14"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</row>
    <row r="1162" spans="5:14"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</row>
    <row r="1163" spans="5:14"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</row>
    <row r="1164" spans="5:14"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</row>
    <row r="1165" spans="5:14"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</row>
    <row r="1166" spans="5:14"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</row>
    <row r="1167" spans="5:14"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</row>
    <row r="1168" spans="5:14"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</row>
    <row r="1169" spans="5:14"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</row>
    <row r="1170" spans="5:14"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</row>
    <row r="1171" spans="5:14"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</row>
    <row r="1172" spans="5:14"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</row>
    <row r="1173" spans="5:14"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</row>
    <row r="1174" spans="5:14"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</row>
    <row r="1175" spans="5:14"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</row>
    <row r="1176" spans="5:14"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</row>
    <row r="1177" spans="5:14"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</row>
    <row r="1178" spans="5:14"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</row>
    <row r="1179" spans="5:14"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</row>
    <row r="1180" spans="5:14"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</row>
    <row r="1181" spans="5:14"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</row>
    <row r="1182" spans="5:14"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</row>
    <row r="1183" spans="5:14"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</row>
    <row r="1184" spans="5:14"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</row>
    <row r="1185" spans="5:14"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</row>
    <row r="1186" spans="5:14"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</row>
    <row r="1187" spans="5:14"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</row>
    <row r="1188" spans="5:14"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</row>
    <row r="1189" spans="5:14"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</row>
    <row r="1190" spans="5:14"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</row>
    <row r="1191" spans="5:14"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</row>
    <row r="1192" spans="5:14"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</row>
    <row r="1193" spans="5:14"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</row>
    <row r="1194" spans="5:14"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</row>
    <row r="1195" spans="5:14"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</row>
    <row r="1196" spans="5:14"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</row>
    <row r="1197" spans="5:14"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</row>
    <row r="1198" spans="5:14"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</row>
    <row r="1199" spans="5:14"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</row>
    <row r="1200" spans="5:14"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</row>
    <row r="1201" spans="5:14"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</row>
    <row r="1202" spans="5:14"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</row>
    <row r="1203" spans="5:14"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</row>
    <row r="1204" spans="5:14"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</row>
    <row r="1205" spans="5:14"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</row>
    <row r="1206" spans="5:14"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</row>
    <row r="1207" spans="5:14"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</row>
    <row r="1208" spans="5:14"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</row>
    <row r="1209" spans="5:14"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</row>
    <row r="1210" spans="5:14"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</row>
    <row r="1211" spans="5:14"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</row>
    <row r="1212" spans="5:14"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</row>
    <row r="1213" spans="5:14"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</row>
    <row r="1214" spans="5:14"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</row>
    <row r="1215" spans="5:14"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</row>
    <row r="1216" spans="5:14"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</row>
    <row r="1217" spans="5:14"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</row>
    <row r="1218" spans="5:14"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</row>
    <row r="1219" spans="5:14"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</row>
    <row r="1220" spans="5:14"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</row>
    <row r="1221" spans="5:14"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</row>
    <row r="1222" spans="5:14"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</row>
    <row r="1223" spans="5:14"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</row>
    <row r="1224" spans="5:14"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</row>
    <row r="1225" spans="5:14"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</row>
    <row r="1226" spans="5:14"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</row>
    <row r="1227" spans="5:14"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</row>
    <row r="1228" spans="5:14"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</row>
    <row r="1229" spans="5:14"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</row>
    <row r="1230" spans="5:14"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</row>
    <row r="1231" spans="5:14"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</row>
    <row r="1232" spans="5:14"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</row>
    <row r="1233" spans="5:14"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</row>
    <row r="1234" spans="5:14"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</row>
    <row r="1235" spans="5:14"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</row>
    <row r="1236" spans="5:14"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</row>
    <row r="1237" spans="5:14"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</row>
    <row r="1238" spans="5:14"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</row>
    <row r="1239" spans="5:14"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</row>
    <row r="1240" spans="5:14"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</row>
    <row r="1241" spans="5:14"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</row>
    <row r="1242" spans="5:14"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</row>
    <row r="1243" spans="5:14"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</row>
    <row r="1244" spans="5:14"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</row>
    <row r="1245" spans="5:14"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</row>
    <row r="1246" spans="5:14"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</row>
    <row r="1247" spans="5:14"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</row>
    <row r="1248" spans="5:14"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</row>
    <row r="1249" spans="5:14"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</row>
    <row r="1250" spans="5:14"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</row>
    <row r="1251" spans="5:14"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</row>
    <row r="1252" spans="5:14"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</row>
    <row r="1253" spans="5:14"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</row>
    <row r="1254" spans="5:14"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</row>
    <row r="1255" spans="5:14"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</row>
    <row r="1256" spans="5:14"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</row>
    <row r="1257" spans="5:14"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</row>
    <row r="1258" spans="5:14"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</row>
    <row r="1259" spans="5:14"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</row>
    <row r="1260" spans="5:14"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</row>
    <row r="1261" spans="5:14"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</row>
    <row r="1262" spans="5:14"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</row>
    <row r="1263" spans="5:14"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</row>
    <row r="1264" spans="5:14"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</row>
    <row r="1265" spans="5:14"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</row>
    <row r="1266" spans="5:14"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</row>
    <row r="1267" spans="5:14"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</row>
    <row r="1268" spans="5:14"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</row>
    <row r="1269" spans="5:14"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</row>
    <row r="1270" spans="5:14"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</row>
    <row r="1271" spans="5:14"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</row>
    <row r="1272" spans="5:14"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</row>
    <row r="1273" spans="5:14"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</row>
    <row r="1274" spans="5:14"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</row>
    <row r="1275" spans="5:14"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</row>
    <row r="1276" spans="5:14"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</row>
    <row r="1277" spans="5:14"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</row>
    <row r="1278" spans="5:14"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</row>
    <row r="1279" spans="5:14"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</row>
    <row r="1280" spans="5:14"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</row>
    <row r="1281" spans="5:14"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</row>
    <row r="1282" spans="5:14"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</row>
    <row r="1283" spans="5:14"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</row>
    <row r="1284" spans="5:14"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</row>
    <row r="1285" spans="5:14"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</row>
    <row r="1286" spans="5:14"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</row>
    <row r="1287" spans="5:14"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</row>
    <row r="1288" spans="5:14"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</row>
    <row r="1289" spans="5:14"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</row>
    <row r="1290" spans="5:14"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</row>
    <row r="1291" spans="5:14"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</row>
    <row r="1292" spans="5:14"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</row>
    <row r="1293" spans="5:14"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</row>
    <row r="1294" spans="5:14"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</row>
    <row r="1295" spans="5:14"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</row>
    <row r="1296" spans="5:14"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</row>
    <row r="1297" spans="5:14"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</row>
    <row r="1298" spans="5:14"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</row>
    <row r="1299" spans="5:14"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</row>
    <row r="1300" spans="5:14"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</row>
    <row r="1301" spans="5:14"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</row>
    <row r="1302" spans="5:14"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</row>
    <row r="1303" spans="5:14"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</row>
    <row r="1304" spans="5:14"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</row>
    <row r="1305" spans="5:14"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</row>
    <row r="1306" spans="5:14"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</row>
    <row r="1307" spans="5:14"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</row>
    <row r="1308" spans="5:14"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</row>
    <row r="1309" spans="5:14"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</row>
    <row r="1310" spans="5:14"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</row>
    <row r="1311" spans="5:14"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</row>
    <row r="1312" spans="5:14"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</row>
    <row r="1313" spans="5:14"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</row>
    <row r="1314" spans="5:14"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</row>
    <row r="1315" spans="5:14"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</row>
    <row r="1316" spans="5:14"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</row>
    <row r="1317" spans="5:14"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</row>
    <row r="1318" spans="5:14"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</row>
    <row r="1319" spans="5:14"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</row>
    <row r="1320" spans="5:14"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</row>
    <row r="1321" spans="5:14"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</row>
    <row r="1322" spans="5:14"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</row>
    <row r="1323" spans="5:14"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</row>
    <row r="1324" spans="5:14"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</row>
    <row r="1325" spans="5:14"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</row>
    <row r="1326" spans="5:14"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</row>
    <row r="1327" spans="5:14"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</row>
    <row r="1328" spans="5:14"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</row>
    <row r="1329" spans="5:14"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</row>
    <row r="1330" spans="5:14"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</row>
    <row r="1331" spans="5:14"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</row>
    <row r="1332" spans="5:14"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</row>
    <row r="1333" spans="5:14"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</row>
    <row r="1334" spans="5:14"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</row>
    <row r="1335" spans="5:14"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</row>
    <row r="1336" spans="5:14"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</row>
    <row r="1337" spans="5:14"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</row>
    <row r="1338" spans="5:14"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</row>
    <row r="1339" spans="5:14"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</row>
    <row r="1340" spans="5:14"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</row>
    <row r="1341" spans="5:14"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</row>
    <row r="1342" spans="5:14"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</row>
    <row r="1343" spans="5:14"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</row>
    <row r="1344" spans="5:14"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</row>
    <row r="1345" spans="5:14"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</row>
    <row r="1346" spans="5:14"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</row>
    <row r="1347" spans="5:14"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</row>
    <row r="1348" spans="5:14"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</row>
    <row r="1349" spans="5:14"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</row>
    <row r="1350" spans="5:14"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</row>
    <row r="1351" spans="5:14"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</row>
    <row r="1352" spans="5:14">
      <c r="E1352" s="29"/>
      <c r="F1352" s="29"/>
      <c r="G1352" s="29"/>
      <c r="H1352" s="29"/>
      <c r="I1352" s="29"/>
      <c r="J1352" s="29"/>
      <c r="K1352" s="29"/>
      <c r="L1352" s="29"/>
      <c r="M1352" s="29"/>
      <c r="N1352" s="29"/>
    </row>
    <row r="1353" spans="5:14"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</row>
    <row r="1354" spans="5:14"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</row>
    <row r="1355" spans="5:14"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</row>
    <row r="1356" spans="5:14"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</row>
    <row r="1357" spans="5:14"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</row>
    <row r="1358" spans="5:14"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</row>
    <row r="1359" spans="5:14"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</row>
    <row r="1360" spans="5:14"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</row>
    <row r="1361" spans="5:14"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</row>
    <row r="1362" spans="5:14"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</row>
    <row r="1363" spans="5:14"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</row>
    <row r="1364" spans="5:14"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</row>
    <row r="1365" spans="5:14"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</row>
    <row r="1366" spans="5:14"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</row>
    <row r="1367" spans="5:14"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</row>
    <row r="1368" spans="5:14"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</row>
    <row r="1369" spans="5:14"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</row>
    <row r="1370" spans="5:14"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</row>
    <row r="1371" spans="5:14"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</row>
    <row r="1372" spans="5:14"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</row>
    <row r="1373" spans="5:14"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</row>
    <row r="1374" spans="5:14"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</row>
    <row r="1375" spans="5:14"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</row>
    <row r="1376" spans="5:14"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</row>
    <row r="1377" spans="5:14"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</row>
    <row r="1378" spans="5:14"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</row>
    <row r="1379" spans="5:14"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</row>
    <row r="1380" spans="5:14"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</row>
    <row r="1381" spans="5:14"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</row>
    <row r="1382" spans="5:14"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</row>
    <row r="1383" spans="5:14"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</row>
    <row r="1384" spans="5:14"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</row>
    <row r="1385" spans="5:14"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</row>
    <row r="1386" spans="5:14"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</row>
    <row r="1387" spans="5:14"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</row>
    <row r="1388" spans="5:14"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</row>
    <row r="1389" spans="5:14"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</row>
    <row r="1390" spans="5:14"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</row>
    <row r="1391" spans="5:14"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</row>
    <row r="1392" spans="5:14"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</row>
    <row r="1393" spans="5:14"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</row>
    <row r="1394" spans="5:14"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</row>
    <row r="1395" spans="5:14"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</row>
    <row r="1396" spans="5:14"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</row>
    <row r="1397" spans="5:14"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</row>
    <row r="1398" spans="5:14"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</row>
    <row r="1399" spans="5:14"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</row>
    <row r="1400" spans="5:14"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</row>
    <row r="1401" spans="5:14"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</row>
    <row r="1402" spans="5:14"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</row>
    <row r="1403" spans="5:14"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</row>
    <row r="1404" spans="5:14"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</row>
    <row r="1405" spans="5:14"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</row>
    <row r="1406" spans="5:14"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</row>
    <row r="1407" spans="5:14"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</row>
    <row r="1408" spans="5:14"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</row>
    <row r="1409" spans="5:14"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</row>
    <row r="1410" spans="5:14"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</row>
    <row r="1411" spans="5:14"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</row>
    <row r="1412" spans="5:14"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</row>
    <row r="1413" spans="5:14"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</row>
    <row r="1414" spans="5:14"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</row>
    <row r="1415" spans="5:14"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</row>
    <row r="1416" spans="5:14"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</row>
    <row r="1417" spans="5:14"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</row>
    <row r="1418" spans="5:14"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</row>
    <row r="1419" spans="5:14"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</row>
    <row r="1420" spans="5:14"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</row>
    <row r="1421" spans="5:14"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</row>
    <row r="1422" spans="5:14"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</row>
    <row r="1423" spans="5:14"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</row>
    <row r="1424" spans="5:14"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</row>
    <row r="1425" spans="5:14"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</row>
    <row r="1426" spans="5:14"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</row>
    <row r="1427" spans="5:14"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</row>
    <row r="1428" spans="5:14"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</row>
    <row r="1429" spans="5:14"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</row>
    <row r="1430" spans="5:14"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</row>
    <row r="1431" spans="5:14"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</row>
    <row r="1432" spans="5:14"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</row>
    <row r="1433" spans="5:14"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</row>
    <row r="1434" spans="5:14"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</row>
    <row r="1435" spans="5:14"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</row>
    <row r="1436" spans="5:14"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</row>
    <row r="1437" spans="5:14"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</row>
    <row r="1438" spans="5:14"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</row>
    <row r="1439" spans="5:14"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</row>
    <row r="1440" spans="5:14"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</row>
  </sheetData>
  <mergeCells count="62">
    <mergeCell ref="A1:N1"/>
    <mergeCell ref="A2:D2"/>
    <mergeCell ref="E2:I2"/>
    <mergeCell ref="J2:N2"/>
    <mergeCell ref="C3:D3"/>
    <mergeCell ref="C4:D4"/>
    <mergeCell ref="C5:D5"/>
    <mergeCell ref="C6:D6"/>
    <mergeCell ref="C7:D7"/>
    <mergeCell ref="C8:D8"/>
    <mergeCell ref="C9:D9"/>
    <mergeCell ref="C10:D10"/>
    <mergeCell ref="C15:D15"/>
    <mergeCell ref="C16:D16"/>
    <mergeCell ref="C17:D17"/>
    <mergeCell ref="C18:D18"/>
    <mergeCell ref="C19:H19"/>
    <mergeCell ref="J19:M19"/>
    <mergeCell ref="C20:H20"/>
    <mergeCell ref="C21:H21"/>
    <mergeCell ref="C24:H24"/>
    <mergeCell ref="J24:M24"/>
    <mergeCell ref="C25:H25"/>
    <mergeCell ref="J25:M25"/>
    <mergeCell ref="B26:H26"/>
    <mergeCell ref="B27:H27"/>
    <mergeCell ref="A29:N29"/>
    <mergeCell ref="A30:D30"/>
    <mergeCell ref="E30:I30"/>
    <mergeCell ref="J30:N30"/>
    <mergeCell ref="C31:D31"/>
    <mergeCell ref="C32:D32"/>
    <mergeCell ref="C33:D33"/>
    <mergeCell ref="C34:D34"/>
    <mergeCell ref="C35:D35"/>
    <mergeCell ref="C36:H36"/>
    <mergeCell ref="J36:M36"/>
    <mergeCell ref="C37:H37"/>
    <mergeCell ref="C38:H38"/>
    <mergeCell ref="C39:H39"/>
    <mergeCell ref="J39:M39"/>
    <mergeCell ref="C40:H40"/>
    <mergeCell ref="J40:M40"/>
    <mergeCell ref="C41:H41"/>
    <mergeCell ref="J41:M41"/>
    <mergeCell ref="B42:H42"/>
    <mergeCell ref="B43:H43"/>
    <mergeCell ref="B4:B10"/>
    <mergeCell ref="B11:B21"/>
    <mergeCell ref="B22:B25"/>
    <mergeCell ref="B32:B38"/>
    <mergeCell ref="B39:B41"/>
    <mergeCell ref="N20:N21"/>
    <mergeCell ref="N26:N27"/>
    <mergeCell ref="N37:N38"/>
    <mergeCell ref="N42:N43"/>
    <mergeCell ref="C11:D12"/>
    <mergeCell ref="C13:D14"/>
    <mergeCell ref="J42:M43"/>
    <mergeCell ref="J37:M38"/>
    <mergeCell ref="J20:M21"/>
    <mergeCell ref="J26:M27"/>
  </mergeCells>
  <printOptions horizontalCentered="1"/>
  <pageMargins left="0.788888888888889" right="0.788888888888889" top="0.159027777777778" bottom="0.0791666666666667" header="0" footer="0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清标（报价分析）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张艳斐</dc:creator>
  <cp:lastModifiedBy>胡小婷</cp:lastModifiedBy>
  <dcterms:created xsi:type="dcterms:W3CDTF">2017-01-04T02:02:00Z</dcterms:created>
  <cp:lastPrinted>2019-05-13T06:11:00Z</cp:lastPrinted>
  <dcterms:modified xsi:type="dcterms:W3CDTF">2024-07-19T07:07:57Z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36A71C706F0D4B0CAF94953D81BD0F62_13</vt:lpwstr>
  </property>
  <property fmtid="{D5CDD505-2E9C-101B-9397-08002B2CF9AE}" pid="4" name="KSOReadingLayout">
    <vt:bool>true</vt:bool>
  </property>
</Properties>
</file>