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1" activeTab="2"/>
  </bookViews>
  <sheets>
    <sheet name="1结算审批表（本工程无）" sheetId="5" state="hidden" r:id="rId1"/>
    <sheet name="2资料存档目录" sheetId="1" r:id="rId2"/>
    <sheet name="3工程结算汇总表" sheetId="3" r:id="rId3"/>
    <sheet name="结算汇总表" sheetId="8" r:id="rId4"/>
  </sheets>
  <externalReferences>
    <externalReference r:id="rId5"/>
  </externalReferences>
  <definedNames>
    <definedName name="_xlnm.Print_Area" localSheetId="0">'1结算审批表（本工程无）'!$A$1:$D$15</definedName>
    <definedName name="_xlnm.Print_Area" localSheetId="1">'2资料存档目录'!$A$1:$F$13</definedName>
    <definedName name="_xlnm.Print_Area" localSheetId="2">'3工程结算汇总表'!$A$1:$H$32</definedName>
    <definedName name="_xlnm.Print_Area" localSheetId="3">结算汇总表!$A$1:$D$7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<sst xmlns="http://schemas.openxmlformats.org/spreadsheetml/2006/main" count="133" uniqueCount="93">
  <si>
    <t>开元壹号尚境苑项目（13#、14#前期开荒费、开办费、验房费）
物业服务合同结算审批表</t>
  </si>
  <si>
    <t>项目名称</t>
  </si>
  <si>
    <t>尚境苑项目13#、14#楼前期开荒费、开办费、验房费</t>
  </si>
  <si>
    <t>合同编号</t>
  </si>
  <si>
    <t>KYYH.61-GP-143</t>
  </si>
  <si>
    <t>合同名称</t>
  </si>
  <si>
    <t>开元壹号尚境苑项目物业服务外包协议</t>
  </si>
  <si>
    <t>合同金额</t>
  </si>
  <si>
    <t>811327.04元</t>
  </si>
  <si>
    <t>施工单位名称</t>
  </si>
  <si>
    <t>中浩德物业管理有限公司</t>
  </si>
  <si>
    <t>乙方送审价</t>
  </si>
  <si>
    <t>318549.17元</t>
  </si>
  <si>
    <t>工程结算金额</t>
  </si>
  <si>
    <t>主办人签字</t>
  </si>
  <si>
    <t xml:space="preserve">                                    日期：</t>
  </si>
  <si>
    <t>预决算部</t>
  </si>
  <si>
    <t>经理：                              日期：</t>
  </si>
  <si>
    <t>主管副总</t>
  </si>
  <si>
    <t xml:space="preserve">             日期：</t>
  </si>
  <si>
    <t>公司总经理</t>
  </si>
  <si>
    <t>审计部</t>
  </si>
  <si>
    <t>执行董事</t>
  </si>
  <si>
    <t>集团财务副总</t>
  </si>
  <si>
    <t>总裁</t>
  </si>
  <si>
    <t xml:space="preserve">              日期：</t>
  </si>
  <si>
    <t>董事长</t>
  </si>
  <si>
    <t>洛阳市悠然居项目3#楼公区、样板间软装供货工程合同
结算资料存档目录</t>
  </si>
  <si>
    <t>序号</t>
  </si>
  <si>
    <t>名称</t>
  </si>
  <si>
    <t>份/页</t>
  </si>
  <si>
    <t>页码</t>
  </si>
  <si>
    <t>原件/复印件</t>
  </si>
  <si>
    <t>备注</t>
  </si>
  <si>
    <t>合同结算申请单</t>
  </si>
  <si>
    <t>/</t>
  </si>
  <si>
    <t>原件</t>
  </si>
  <si>
    <t>资料存档目录</t>
  </si>
  <si>
    <t>结算通知书</t>
  </si>
  <si>
    <t>签字版</t>
  </si>
  <si>
    <t>工程验收单</t>
  </si>
  <si>
    <t>授权委托书</t>
  </si>
  <si>
    <t>工程账目往来明细</t>
  </si>
  <si>
    <t>水电费清单</t>
  </si>
  <si>
    <t>施工合同</t>
  </si>
  <si>
    <t>工程量清单</t>
  </si>
  <si>
    <t>造价师：</t>
  </si>
  <si>
    <t>日期：</t>
  </si>
  <si>
    <t>洛阳市悠然居项目3#楼公区、样板间软装供货工程合同
结算汇总表</t>
  </si>
  <si>
    <t xml:space="preserve">合同编号：BLT.QQ.007    合同金额：346620.00  元 </t>
  </si>
  <si>
    <t>合同名称：洛阳市悠然居项目3#楼公区、样板间软装供货工程合同</t>
  </si>
  <si>
    <t>甲    方：洛阳浩德龙瑞置业有限公司</t>
  </si>
  <si>
    <t>乙    方：河南微想空间设计有限公司</t>
  </si>
  <si>
    <t>土建（元）</t>
  </si>
  <si>
    <t>安装（元）</t>
  </si>
  <si>
    <t>合计（元）</t>
  </si>
  <si>
    <t>总计（元）</t>
  </si>
  <si>
    <t>一</t>
  </si>
  <si>
    <t>结算总造价</t>
  </si>
  <si>
    <t>图纸内结算值（合同内）</t>
  </si>
  <si>
    <t>变更</t>
  </si>
  <si>
    <t>签证</t>
  </si>
  <si>
    <t>罚款单</t>
  </si>
  <si>
    <t>二</t>
  </si>
  <si>
    <t>其他费用合计</t>
  </si>
  <si>
    <t>……</t>
  </si>
  <si>
    <t>三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</si>
  <si>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</si>
  <si>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</si>
  <si>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</si>
  <si>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</si>
  <si>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</si>
  <si>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</si>
  <si>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</si>
  <si>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</si>
  <si>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</si>
  <si>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</si>
  <si>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</si>
  <si>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</si>
  <si>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</si>
  <si>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</si>
  <si>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</si>
  <si>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</si>
  <si>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</si>
  <si>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浩德·悠然居165样板间软装汇总清单</t>
  </si>
  <si>
    <t>分项</t>
  </si>
  <si>
    <t>总价</t>
  </si>
  <si>
    <t>浩德·悠然居项目软装汇总</t>
  </si>
  <si>
    <t>原合同清单</t>
  </si>
  <si>
    <t>详见附件结算明细表</t>
  </si>
  <si>
    <t>新增项</t>
  </si>
  <si>
    <t>小计</t>
  </si>
  <si>
    <t>取整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</si>
</sst>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.00&quot;元&quot;"/>
    <numFmt numFmtId="179" formatCode="[DBNum2][$RMB]General;[Red][DBNum2][$RMB]General"/>
    <numFmt numFmtId="180" formatCode="#,##0.00_ "/>
  </numFmts>
  <fonts count="55">
    <font>
      <sz val="12"/>
      <name val="宋体"/>
      <charset val="134"/>
    </font>
    <font>
      <sz val="11"/>
      <color theme="1"/>
      <name val="微软雅黑 Light"/>
      <charset val="134"/>
    </font>
    <font>
      <sz val="9"/>
      <color theme="1"/>
      <name val="微软雅黑 Light"/>
      <charset val="134"/>
    </font>
    <font>
      <b/>
      <sz val="18"/>
      <name val="微软雅黑 Light"/>
      <charset val="134"/>
    </font>
    <font>
      <b/>
      <sz val="11"/>
      <color theme="1"/>
      <name val="微软雅黑 Light"/>
      <charset val="134"/>
    </font>
    <font>
      <sz val="8"/>
      <color theme="1"/>
      <name val="微软雅黑 Light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5"/>
      <name val="楷体_GB2312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6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4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43" applyNumberFormat="0" applyAlignment="0" applyProtection="0">
      <alignment vertical="center"/>
    </xf>
    <xf numFmtId="0" fontId="28" fillId="5" borderId="44" applyNumberFormat="0" applyAlignment="0" applyProtection="0">
      <alignment vertical="center"/>
    </xf>
    <xf numFmtId="0" fontId="29" fillId="5" borderId="43" applyNumberFormat="0" applyAlignment="0" applyProtection="0">
      <alignment vertical="center"/>
    </xf>
    <xf numFmtId="0" fontId="30" fillId="6" borderId="45" applyNumberFormat="0" applyAlignment="0" applyProtection="0">
      <alignment vertical="center"/>
    </xf>
    <xf numFmtId="0" fontId="31" fillId="0" borderId="46" applyNumberFormat="0" applyFill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48" applyNumberFormat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42" fillId="35" borderId="49" applyNumberFormat="0" applyAlignment="0" applyProtection="0">
      <alignment vertical="center"/>
    </xf>
    <xf numFmtId="0" fontId="0" fillId="0" borderId="0">
      <alignment vertical="center"/>
    </xf>
    <xf numFmtId="0" fontId="38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2" fillId="35" borderId="49" applyNumberFormat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35" borderId="48" applyNumberFormat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44" fillId="45" borderId="50" applyNumberFormat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5" fillId="0" borderId="51" applyNumberFormat="0" applyFill="0" applyAlignment="0" applyProtection="0">
      <alignment vertical="center"/>
    </xf>
    <xf numFmtId="0" fontId="45" fillId="0" borderId="51" applyNumberFormat="0" applyFill="0" applyAlignment="0" applyProtection="0">
      <alignment vertical="center"/>
    </xf>
    <xf numFmtId="0" fontId="46" fillId="0" borderId="52" applyNumberFormat="0" applyFill="0" applyAlignment="0" applyProtection="0">
      <alignment vertical="center"/>
    </xf>
    <xf numFmtId="0" fontId="46" fillId="0" borderId="52" applyNumberFormat="0" applyFill="0" applyAlignment="0" applyProtection="0">
      <alignment vertical="center"/>
    </xf>
    <xf numFmtId="0" fontId="47" fillId="0" borderId="53" applyNumberFormat="0" applyFill="0" applyAlignment="0" applyProtection="0">
      <alignment vertical="center"/>
    </xf>
    <xf numFmtId="0" fontId="47" fillId="0" borderId="5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1" fillId="0" borderId="54" applyNumberFormat="0" applyFill="0" applyAlignment="0" applyProtection="0">
      <alignment vertical="center"/>
    </xf>
    <xf numFmtId="0" fontId="51" fillId="0" borderId="54" applyNumberFormat="0" applyFill="0" applyAlignment="0" applyProtection="0">
      <alignment vertical="center"/>
    </xf>
    <xf numFmtId="0" fontId="44" fillId="45" borderId="5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55" applyNumberFormat="0" applyFill="0" applyAlignment="0" applyProtection="0">
      <alignment vertical="center"/>
    </xf>
    <xf numFmtId="0" fontId="53" fillId="0" borderId="55" applyNumberFormat="0" applyFill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54" fillId="43" borderId="48" applyNumberFormat="0" applyAlignment="0" applyProtection="0">
      <alignment vertical="center"/>
    </xf>
    <xf numFmtId="0" fontId="54" fillId="43" borderId="48" applyNumberFormat="0" applyAlignment="0" applyProtection="0">
      <alignment vertical="center"/>
    </xf>
    <xf numFmtId="0" fontId="0" fillId="55" borderId="56" applyNumberFormat="0" applyFont="0" applyAlignment="0" applyProtection="0">
      <alignment vertical="center"/>
    </xf>
    <xf numFmtId="0" fontId="0" fillId="55" borderId="56" applyNumberFormat="0" applyFont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176" fontId="10" fillId="0" borderId="12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177" fontId="10" fillId="0" borderId="13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178" fontId="10" fillId="0" borderId="9" xfId="0" applyNumberFormat="1" applyFont="1" applyBorder="1" applyAlignment="1">
      <alignment horizontal="left" vertical="center" wrapText="1"/>
    </xf>
    <xf numFmtId="178" fontId="10" fillId="0" borderId="10" xfId="0" applyNumberFormat="1" applyFont="1" applyBorder="1" applyAlignment="1">
      <alignment horizontal="left" vertical="center" wrapText="1"/>
    </xf>
    <xf numFmtId="178" fontId="10" fillId="0" borderId="17" xfId="0" applyNumberFormat="1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79" fontId="7" fillId="0" borderId="9" xfId="0" applyNumberFormat="1" applyFont="1" applyBorder="1" applyAlignment="1">
      <alignment horizontal="left" vertical="center" wrapText="1"/>
    </xf>
    <xf numFmtId="179" fontId="7" fillId="0" borderId="10" xfId="0" applyNumberFormat="1" applyFont="1" applyBorder="1" applyAlignment="1">
      <alignment horizontal="left" vertical="center" wrapText="1"/>
    </xf>
    <xf numFmtId="179" fontId="7" fillId="0" borderId="17" xfId="0" applyNumberFormat="1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179" fontId="7" fillId="0" borderId="23" xfId="0" applyNumberFormat="1" applyFont="1" applyBorder="1" applyAlignment="1">
      <alignment horizontal="left" vertical="center" wrapText="1"/>
    </xf>
    <xf numFmtId="179" fontId="7" fillId="0" borderId="25" xfId="0" applyNumberFormat="1" applyFont="1" applyBorder="1" applyAlignment="1">
      <alignment horizontal="left" vertical="center" wrapText="1"/>
    </xf>
    <xf numFmtId="179" fontId="7" fillId="0" borderId="26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31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178" fontId="7" fillId="0" borderId="13" xfId="0" applyNumberFormat="1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wrapText="1"/>
    </xf>
    <xf numFmtId="0" fontId="7" fillId="0" borderId="35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17" fillId="0" borderId="0" xfId="0" applyNumberFormat="1" applyFont="1" applyAlignment="1">
      <alignment horizontal="left" vertical="center"/>
    </xf>
    <xf numFmtId="0" fontId="7" fillId="0" borderId="15" xfId="0" applyFont="1" applyBorder="1" applyAlignment="1">
      <alignment horizontal="center" wrapText="1"/>
    </xf>
    <xf numFmtId="0" fontId="7" fillId="0" borderId="35" xfId="0" applyFont="1" applyBorder="1" applyAlignment="1">
      <alignment horizontal="center" wrapText="1"/>
    </xf>
    <xf numFmtId="0" fontId="7" fillId="0" borderId="36" xfId="0" applyFont="1" applyBorder="1" applyAlignment="1">
      <alignment horizontal="center" wrapText="1"/>
    </xf>
    <xf numFmtId="0" fontId="7" fillId="0" borderId="37" xfId="107" applyNumberFormat="1" applyFont="1" applyFill="1" applyBorder="1" applyAlignment="1">
      <alignment horizontal="center" vertical="center" wrapText="1"/>
    </xf>
    <xf numFmtId="0" fontId="7" fillId="0" borderId="38" xfId="107" applyNumberFormat="1" applyFont="1" applyFill="1" applyBorder="1" applyAlignment="1">
      <alignment horizontal="center" wrapText="1"/>
    </xf>
    <xf numFmtId="0" fontId="7" fillId="0" borderId="39" xfId="107" applyNumberFormat="1" applyFont="1" applyFill="1" applyBorder="1" applyAlignment="1">
      <alignment horizont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60% - 强调文字颜色 2 2 2" xfId="55"/>
    <cellStyle name="40% - 强调文字颜色 4 2" xfId="56"/>
    <cellStyle name="40% - 强调文字颜色 1 2" xfId="57"/>
    <cellStyle name="40% - 强调文字颜色 2 2" xfId="58"/>
    <cellStyle name="输出 2" xfId="59"/>
    <cellStyle name="常规 3 2" xfId="60"/>
    <cellStyle name="20% - 强调文字颜色 4 2 2" xfId="61"/>
    <cellStyle name="适中 2" xfId="62"/>
    <cellStyle name="20% - 强调文字颜色 3 2" xfId="63"/>
    <cellStyle name="20% - 强调文字颜色 1 2 2" xfId="64"/>
    <cellStyle name="20% - 强调文字颜色 2 2" xfId="65"/>
    <cellStyle name="输出 2 2" xfId="66"/>
    <cellStyle name="20% - 强调文字颜色 4 2" xfId="67"/>
    <cellStyle name="常规 3" xfId="68"/>
    <cellStyle name="20% - 强调文字颜色 5 2" xfId="69"/>
    <cellStyle name="20% - 强调文字颜色 5 2 2" xfId="70"/>
    <cellStyle name="20% - 强调文字颜色 6 2" xfId="71"/>
    <cellStyle name="20% - 强调文字颜色 6 2 2" xfId="72"/>
    <cellStyle name="40% - 强调文字颜色 2 2 2" xfId="73"/>
    <cellStyle name="40% - 强调文字颜色 3 2" xfId="74"/>
    <cellStyle name="计算 2 2" xfId="75"/>
    <cellStyle name="40% - 强调文字颜色 3 2 2" xfId="76"/>
    <cellStyle name="40% - 强调文字颜色 4 2 2" xfId="77"/>
    <cellStyle name="检查单元格 2" xfId="78"/>
    <cellStyle name="40% - 强调文字颜色 5 2" xfId="79"/>
    <cellStyle name="40% - 强调文字颜色 5 2 2" xfId="80"/>
    <cellStyle name="40% - 强调文字颜色 6 2" xfId="81"/>
    <cellStyle name="适中 2 2" xfId="82"/>
    <cellStyle name="40% - 强调文字颜色 6 2 2" xfId="83"/>
    <cellStyle name="60% - 强调文字颜色 1 2" xfId="84"/>
    <cellStyle name="60% - 强调文字颜色 1 2 2" xfId="85"/>
    <cellStyle name="60% - 强调文字颜色 2 2" xfId="86"/>
    <cellStyle name="60% - 强调文字颜色 3 2" xfId="87"/>
    <cellStyle name="60% - 强调文字颜色 3 2 2" xfId="88"/>
    <cellStyle name="60% - 强调文字颜色 4 2" xfId="89"/>
    <cellStyle name="60% - 强调文字颜色 4 2 2" xfId="90"/>
    <cellStyle name="60% - 强调文字颜色 5 2" xfId="91"/>
    <cellStyle name="60% - 强调文字颜色 5 2 2" xfId="92"/>
    <cellStyle name="60% - 强调文字颜色 6 2" xfId="93"/>
    <cellStyle name="60% - 强调文字颜色 6 2 2" xfId="94"/>
    <cellStyle name="标题 1 2" xfId="95"/>
    <cellStyle name="标题 1 2 2" xfId="96"/>
    <cellStyle name="标题 2 2" xfId="97"/>
    <cellStyle name="标题 2 2 2" xfId="98"/>
    <cellStyle name="标题 3 2" xfId="99"/>
    <cellStyle name="标题 3 2 2" xfId="100"/>
    <cellStyle name="标题 4 2" xfId="101"/>
    <cellStyle name="标题 4 2 2" xfId="102"/>
    <cellStyle name="标题 5" xfId="103"/>
    <cellStyle name="标题 5 2" xfId="104"/>
    <cellStyle name="差 2" xfId="105"/>
    <cellStyle name="差 2 2" xfId="106"/>
    <cellStyle name="常规 2" xfId="107"/>
    <cellStyle name="常规 2 2" xfId="108"/>
    <cellStyle name="常规 4" xfId="109"/>
    <cellStyle name="好 2" xfId="110"/>
    <cellStyle name="好 2 2" xfId="111"/>
    <cellStyle name="汇总 2" xfId="112"/>
    <cellStyle name="汇总 2 2" xfId="113"/>
    <cellStyle name="检查单元格 2 2" xfId="114"/>
    <cellStyle name="解释性文本 2" xfId="115"/>
    <cellStyle name="警告文本 2" xfId="116"/>
    <cellStyle name="警告文本 2 2" xfId="117"/>
    <cellStyle name="链接单元格 2" xfId="118"/>
    <cellStyle name="链接单元格 2 2" xfId="119"/>
    <cellStyle name="强调文字颜色 1 2" xfId="120"/>
    <cellStyle name="强调文字颜色 1 2 2" xfId="121"/>
    <cellStyle name="强调文字颜色 2 2" xfId="122"/>
    <cellStyle name="强调文字颜色 2 2 2" xfId="123"/>
    <cellStyle name="强调文字颜色 3 2" xfId="124"/>
    <cellStyle name="强调文字颜色 3 2 2" xfId="125"/>
    <cellStyle name="强调文字颜色 4 2" xfId="126"/>
    <cellStyle name="强调文字颜色 4 2 2" xfId="127"/>
    <cellStyle name="强调文字颜色 5 2" xfId="128"/>
    <cellStyle name="强调文字颜色 5 2 2" xfId="129"/>
    <cellStyle name="强调文字颜色 6 2" xfId="130"/>
    <cellStyle name="强调文字颜色 6 2 2" xfId="131"/>
    <cellStyle name="输入 2" xfId="132"/>
    <cellStyle name="输入 2 2" xfId="133"/>
    <cellStyle name="注释 2" xfId="134"/>
    <cellStyle name="注释 2 2" xfId="135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21516;&#28165;&#21333;-&#28009;&#24503;&#24736;&#28982;&#23621;&#26679;&#26495;&#38388;&#36719;&#35013;&#25253;&#20215;&#28165;&#21333;12-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皮"/>
      <sheetName val="汇总表"/>
      <sheetName val="家具"/>
      <sheetName val="灯具"/>
      <sheetName val="挂画"/>
      <sheetName val="织品"/>
      <sheetName val="地毯"/>
      <sheetName val="饰品"/>
      <sheetName val="公区"/>
      <sheetName val="变更增项"/>
    </sheetNames>
    <sheetDataSet>
      <sheetData sheetId="0"/>
      <sheetData sheetId="1">
        <row r="16">
          <cell r="E16">
            <v>289250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L12">
            <v>22711.32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5"/>
  <sheetViews>
    <sheetView workbookViewId="0">
      <selection activeCell="B9" sqref="B9:D9"/>
    </sheetView>
  </sheetViews>
  <sheetFormatPr defaultColWidth="9" defaultRowHeight="14.25" outlineLevelCol="6"/>
  <cols>
    <col min="1" max="1" width="21" customWidth="1"/>
    <col min="2" max="2" width="25" customWidth="1"/>
    <col min="3" max="3" width="13.6" customWidth="1"/>
    <col min="4" max="4" width="28.9" customWidth="1"/>
  </cols>
  <sheetData>
    <row r="1" ht="24.6" customHeight="1" spans="1:4">
      <c r="A1" s="84" t="s">
        <v>0</v>
      </c>
      <c r="B1" s="85"/>
      <c r="C1" s="85"/>
      <c r="D1" s="85"/>
    </row>
    <row r="2" ht="24.6" customHeight="1" spans="1:4">
      <c r="A2" s="86"/>
      <c r="B2" s="86"/>
      <c r="C2" s="86"/>
      <c r="D2" s="86"/>
    </row>
    <row r="3" ht="59.4" customHeight="1" spans="1:4">
      <c r="A3" s="87" t="s">
        <v>1</v>
      </c>
      <c r="B3" s="88" t="s">
        <v>2</v>
      </c>
      <c r="C3" s="89" t="s">
        <v>3</v>
      </c>
      <c r="D3" s="90" t="s">
        <v>4</v>
      </c>
    </row>
    <row r="4" ht="34.5" customHeight="1" spans="1:4">
      <c r="A4" s="91" t="s">
        <v>5</v>
      </c>
      <c r="B4" s="92" t="s">
        <v>6</v>
      </c>
      <c r="C4" s="93" t="s">
        <v>7</v>
      </c>
      <c r="D4" s="94" t="s">
        <v>8</v>
      </c>
    </row>
    <row r="5" ht="32.25" customHeight="1" spans="1:4">
      <c r="A5" s="91" t="s">
        <v>9</v>
      </c>
      <c r="B5" s="95" t="s">
        <v>10</v>
      </c>
      <c r="C5" s="96"/>
      <c r="D5" s="97"/>
    </row>
    <row r="6" ht="38.25" customHeight="1" spans="1:4">
      <c r="A6" s="91" t="s">
        <v>11</v>
      </c>
      <c r="B6" s="98" t="s">
        <v>12</v>
      </c>
      <c r="C6" s="99" t="s">
        <v>13</v>
      </c>
      <c r="D6" s="100">
        <f>'3工程结算汇总表'!H7</f>
        <v>311961</v>
      </c>
    </row>
    <row r="7" ht="60" customHeight="1" spans="1:7">
      <c r="A7" s="101" t="s">
        <v>14</v>
      </c>
      <c r="B7" s="102" t="s">
        <v>15</v>
      </c>
      <c r="C7" s="103"/>
      <c r="D7" s="104"/>
      <c r="G7" s="105"/>
    </row>
    <row r="8" ht="60" customHeight="1" spans="1:4">
      <c r="A8" s="101" t="s">
        <v>16</v>
      </c>
      <c r="B8" s="102" t="s">
        <v>17</v>
      </c>
      <c r="C8" s="103"/>
      <c r="D8" s="104"/>
    </row>
    <row r="9" ht="60" customHeight="1" spans="1:4">
      <c r="A9" s="101" t="s">
        <v>18</v>
      </c>
      <c r="B9" s="106" t="s">
        <v>19</v>
      </c>
      <c r="C9" s="107"/>
      <c r="D9" s="108"/>
    </row>
    <row r="10" ht="60" customHeight="1" spans="1:4">
      <c r="A10" s="109" t="s">
        <v>20</v>
      </c>
      <c r="B10" s="110" t="s">
        <v>19</v>
      </c>
      <c r="C10" s="110"/>
      <c r="D10" s="111"/>
    </row>
    <row r="11" ht="60" customHeight="1" spans="1:4">
      <c r="A11" s="109" t="s">
        <v>21</v>
      </c>
      <c r="B11" s="110" t="s">
        <v>19</v>
      </c>
      <c r="C11" s="110"/>
      <c r="D11" s="111"/>
    </row>
    <row r="12" ht="60" customHeight="1" spans="1:4">
      <c r="A12" s="109" t="s">
        <v>22</v>
      </c>
      <c r="B12" s="110" t="s">
        <v>19</v>
      </c>
      <c r="C12" s="110"/>
      <c r="D12" s="111"/>
    </row>
    <row r="13" ht="60" customHeight="1" spans="1:4">
      <c r="A13" s="109" t="s">
        <v>23</v>
      </c>
      <c r="B13" s="110" t="s">
        <v>19</v>
      </c>
      <c r="C13" s="110"/>
      <c r="D13" s="111"/>
    </row>
    <row r="14" ht="60" customHeight="1" spans="1:4">
      <c r="A14" s="109" t="s">
        <v>24</v>
      </c>
      <c r="B14" s="110" t="s">
        <v>25</v>
      </c>
      <c r="C14" s="110"/>
      <c r="D14" s="111"/>
    </row>
    <row r="15" ht="60" customHeight="1" spans="1:4">
      <c r="A15" s="109" t="s">
        <v>26</v>
      </c>
      <c r="B15" s="110" t="s">
        <v>25</v>
      </c>
      <c r="C15" s="110"/>
      <c r="D15" s="111"/>
    </row>
  </sheetData>
  <mergeCells count="11">
    <mergeCell ref="B5:D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A1:D2"/>
  </mergeCells>
  <pageMargins left="0.393700787401575" right="0.196850393700787" top="0.590551181102362" bottom="0.590551181102362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28"/>
  <sheetViews>
    <sheetView view="pageBreakPreview" zoomScale="130" zoomScaleNormal="115" workbookViewId="0">
      <selection activeCell="I3" sqref="I3"/>
    </sheetView>
  </sheetViews>
  <sheetFormatPr defaultColWidth="9" defaultRowHeight="14.25"/>
  <cols>
    <col min="1" max="1" width="4.875" style="63" customWidth="1"/>
    <col min="2" max="2" width="40.6" style="64" customWidth="1"/>
    <col min="3" max="3" width="8.9" style="64" customWidth="1"/>
    <col min="4" max="4" width="12" style="64" customWidth="1"/>
    <col min="5" max="5" width="13.5" style="64" customWidth="1"/>
    <col min="6" max="6" width="11.5" style="65" customWidth="1"/>
    <col min="7" max="12" width="9" style="64"/>
  </cols>
  <sheetData>
    <row r="1" ht="44.25" customHeight="1" spans="1:9">
      <c r="A1" s="66" t="s">
        <v>27</v>
      </c>
      <c r="B1" s="66"/>
      <c r="C1" s="66"/>
      <c r="D1" s="66"/>
      <c r="E1" s="66"/>
      <c r="F1" s="66"/>
      <c r="G1" s="67"/>
      <c r="H1" s="67"/>
      <c r="I1" s="67"/>
    </row>
    <row r="2" ht="30.75" customHeight="1" spans="1:6">
      <c r="A2" s="68" t="s">
        <v>28</v>
      </c>
      <c r="B2" s="69" t="s">
        <v>29</v>
      </c>
      <c r="C2" s="69" t="s">
        <v>30</v>
      </c>
      <c r="D2" s="69" t="s">
        <v>31</v>
      </c>
      <c r="E2" s="69" t="s">
        <v>32</v>
      </c>
      <c r="F2" s="70" t="s">
        <v>33</v>
      </c>
    </row>
    <row r="3" s="62" customFormat="1" ht="23.25" customHeight="1" spans="1:12">
      <c r="A3" s="71">
        <v>1</v>
      </c>
      <c r="B3" s="72" t="s">
        <v>34</v>
      </c>
      <c r="C3" s="73" t="s">
        <v>35</v>
      </c>
      <c r="D3" s="73" t="s">
        <v>35</v>
      </c>
      <c r="E3" s="74" t="s">
        <v>36</v>
      </c>
      <c r="F3" s="75"/>
      <c r="G3" s="76"/>
      <c r="H3" s="76"/>
      <c r="I3" s="76"/>
      <c r="J3" s="76"/>
      <c r="K3" s="76"/>
      <c r="L3" s="76"/>
    </row>
    <row r="4" s="62" customFormat="1" ht="23.25" customHeight="1" spans="1:12">
      <c r="A4" s="71">
        <v>2</v>
      </c>
      <c r="B4" s="72" t="s">
        <v>37</v>
      </c>
      <c r="C4" s="73" t="s">
        <v>35</v>
      </c>
      <c r="D4" s="73" t="s">
        <v>35</v>
      </c>
      <c r="E4" s="74" t="s">
        <v>36</v>
      </c>
      <c r="F4" s="77"/>
      <c r="G4" s="76"/>
      <c r="H4" s="76"/>
      <c r="I4" s="76"/>
      <c r="J4" s="76"/>
      <c r="K4" s="76"/>
      <c r="L4" s="76"/>
    </row>
    <row r="5" s="62" customFormat="1" ht="23.25" customHeight="1" spans="1:12">
      <c r="A5" s="71">
        <v>3</v>
      </c>
      <c r="B5" s="72" t="s">
        <v>38</v>
      </c>
      <c r="C5" s="73" t="s">
        <v>35</v>
      </c>
      <c r="D5" s="73" t="s">
        <v>35</v>
      </c>
      <c r="E5" s="74" t="s">
        <v>39</v>
      </c>
      <c r="F5" s="77"/>
      <c r="G5" s="76"/>
      <c r="H5" s="76"/>
      <c r="I5" s="76"/>
      <c r="J5" s="76"/>
      <c r="K5" s="76"/>
      <c r="L5" s="76"/>
    </row>
    <row r="6" s="62" customFormat="1" ht="23.25" customHeight="1" spans="1:12">
      <c r="A6" s="71">
        <v>4</v>
      </c>
      <c r="B6" s="72" t="s">
        <v>40</v>
      </c>
      <c r="C6" s="73" t="s">
        <v>35</v>
      </c>
      <c r="D6" s="73" t="s">
        <v>35</v>
      </c>
      <c r="E6" s="74" t="s">
        <v>39</v>
      </c>
      <c r="F6" s="77"/>
      <c r="G6" s="76"/>
      <c r="H6" s="76"/>
      <c r="I6" s="76"/>
      <c r="J6" s="76"/>
      <c r="K6" s="76"/>
      <c r="L6" s="76"/>
    </row>
    <row r="7" s="62" customFormat="1" ht="29.4" customHeight="1" spans="1:12">
      <c r="A7" s="71">
        <v>5</v>
      </c>
      <c r="B7" s="72" t="s">
        <v>41</v>
      </c>
      <c r="C7" s="73" t="s">
        <v>35</v>
      </c>
      <c r="D7" s="73" t="s">
        <v>35</v>
      </c>
      <c r="E7" s="74" t="s">
        <v>36</v>
      </c>
      <c r="F7" s="77"/>
      <c r="G7" s="76"/>
      <c r="H7" s="76"/>
      <c r="I7" s="76"/>
      <c r="J7" s="76"/>
      <c r="K7" s="76"/>
      <c r="L7" s="76"/>
    </row>
    <row r="8" s="62" customFormat="1" ht="23.25" customHeight="1" spans="1:12">
      <c r="A8" s="71">
        <v>6</v>
      </c>
      <c r="B8" s="72" t="s">
        <v>42</v>
      </c>
      <c r="C8" s="73" t="s">
        <v>35</v>
      </c>
      <c r="D8" s="73" t="s">
        <v>35</v>
      </c>
      <c r="E8" s="74" t="s">
        <v>36</v>
      </c>
      <c r="F8" s="75"/>
      <c r="G8" s="76"/>
      <c r="H8" s="76"/>
      <c r="I8" s="76"/>
      <c r="J8" s="76"/>
      <c r="K8" s="76"/>
      <c r="L8" s="76"/>
    </row>
    <row r="9" s="62" customFormat="1" ht="23.25" customHeight="1" spans="1:12">
      <c r="A9" s="71">
        <v>7</v>
      </c>
      <c r="B9" s="72" t="s">
        <v>43</v>
      </c>
      <c r="C9" s="73" t="s">
        <v>35</v>
      </c>
      <c r="D9" s="73" t="s">
        <v>35</v>
      </c>
      <c r="E9" s="74" t="s">
        <v>36</v>
      </c>
      <c r="F9" s="77"/>
      <c r="G9" s="76"/>
      <c r="H9" s="76"/>
      <c r="I9" s="76"/>
      <c r="J9" s="76"/>
      <c r="K9" s="76"/>
      <c r="L9" s="76"/>
    </row>
    <row r="10" s="62" customFormat="1" ht="23.25" customHeight="1" spans="1:12">
      <c r="A10" s="71">
        <v>8</v>
      </c>
      <c r="B10" s="72" t="s">
        <v>44</v>
      </c>
      <c r="C10" s="73" t="s">
        <v>35</v>
      </c>
      <c r="D10" s="73" t="s">
        <v>35</v>
      </c>
      <c r="E10" s="74" t="s">
        <v>36</v>
      </c>
      <c r="F10" s="77"/>
      <c r="G10" s="76"/>
      <c r="H10" s="76"/>
      <c r="I10" s="76"/>
      <c r="J10" s="76"/>
      <c r="K10" s="76"/>
      <c r="L10" s="76"/>
    </row>
    <row r="11" s="62" customFormat="1" ht="23.25" customHeight="1" spans="1:12">
      <c r="A11" s="71">
        <v>9</v>
      </c>
      <c r="B11" s="74" t="s">
        <v>45</v>
      </c>
      <c r="C11" s="73" t="s">
        <v>35</v>
      </c>
      <c r="D11" s="73" t="s">
        <v>35</v>
      </c>
      <c r="E11" s="74" t="s">
        <v>36</v>
      </c>
      <c r="F11" s="77"/>
      <c r="G11" s="76"/>
      <c r="H11" s="76"/>
      <c r="I11" s="76"/>
      <c r="J11" s="76"/>
      <c r="K11" s="76"/>
      <c r="L11" s="76"/>
    </row>
    <row r="12" spans="1:6">
      <c r="A12" s="78" t="s">
        <v>46</v>
      </c>
      <c r="B12" s="79"/>
      <c r="C12" s="79" t="s">
        <v>47</v>
      </c>
      <c r="D12" s="79"/>
      <c r="E12" s="79"/>
      <c r="F12" s="80"/>
    </row>
    <row r="13" spans="1:6">
      <c r="A13" s="81"/>
      <c r="B13" s="82"/>
      <c r="C13" s="82"/>
      <c r="D13" s="82"/>
      <c r="E13" s="82"/>
      <c r="F13" s="83"/>
    </row>
    <row r="28" ht="43.5" customHeight="1"/>
  </sheetData>
  <mergeCells count="3">
    <mergeCell ref="A1:F1"/>
    <mergeCell ref="A12:B13"/>
    <mergeCell ref="C12:F13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32"/>
  <sheetViews>
    <sheetView tabSelected="1" view="pageBreakPreview" zoomScale="130" zoomScaleNormal="130" workbookViewId="0">
      <selection activeCell="K10" sqref="J10:K10"/>
    </sheetView>
  </sheetViews>
  <sheetFormatPr defaultColWidth="9" defaultRowHeight="14.25"/>
  <cols>
    <col min="1" max="2" width="9" style="11"/>
    <col min="3" max="3" width="3.2" style="11" customWidth="1"/>
    <col min="4" max="4" width="9.2" style="11" customWidth="1"/>
    <col min="5" max="5" width="13.9" style="11" customWidth="1"/>
    <col min="6" max="6" width="12" style="11" customWidth="1"/>
    <col min="7" max="7" width="15" style="11" customWidth="1"/>
    <col min="8" max="8" width="16.1" style="11" customWidth="1"/>
    <col min="9" max="10" width="9" style="11"/>
    <col min="11" max="11" width="11.5" style="11"/>
    <col min="12" max="12" width="9" style="11"/>
    <col min="13" max="14" width="12.625" style="11"/>
    <col min="15" max="16384" width="9" style="11"/>
  </cols>
  <sheetData>
    <row r="1" ht="37.5" customHeight="1" spans="1:8">
      <c r="A1" s="12" t="s">
        <v>48</v>
      </c>
      <c r="B1" s="13"/>
      <c r="C1" s="13"/>
      <c r="D1" s="13"/>
      <c r="E1" s="13"/>
      <c r="F1" s="13"/>
      <c r="G1" s="13"/>
      <c r="H1" s="13"/>
    </row>
    <row r="2" ht="31.8" customHeight="1" spans="1:8">
      <c r="A2" s="14" t="s">
        <v>49</v>
      </c>
      <c r="B2" s="14"/>
      <c r="C2" s="14"/>
      <c r="D2" s="14"/>
      <c r="E2" s="14"/>
      <c r="F2" s="14"/>
      <c r="G2" s="14"/>
      <c r="H2" s="14"/>
    </row>
    <row r="3" ht="23.25" customHeight="1" spans="1:8">
      <c r="A3" s="14" t="s">
        <v>50</v>
      </c>
      <c r="B3" s="14"/>
      <c r="C3" s="14"/>
      <c r="D3" s="14"/>
      <c r="E3" s="14"/>
      <c r="F3" s="14"/>
      <c r="G3" s="14"/>
      <c r="H3" s="14"/>
    </row>
    <row r="4" ht="25.5" customHeight="1" spans="1:8">
      <c r="A4" s="14" t="s">
        <v>51</v>
      </c>
      <c r="B4" s="14"/>
      <c r="C4" s="14"/>
      <c r="D4" s="14"/>
      <c r="E4" s="14"/>
      <c r="F4" s="14"/>
      <c r="G4" s="14"/>
      <c r="H4" s="14"/>
    </row>
    <row r="5" ht="30" customHeight="1" spans="1:8">
      <c r="A5" s="15" t="s">
        <v>52</v>
      </c>
      <c r="B5" s="15"/>
      <c r="C5" s="15"/>
      <c r="D5" s="15"/>
      <c r="E5" s="15"/>
      <c r="F5" s="15"/>
      <c r="G5" s="15"/>
      <c r="H5" s="15"/>
    </row>
    <row r="6" ht="20.25" customHeight="1" spans="1:13">
      <c r="A6" s="16" t="s">
        <v>28</v>
      </c>
      <c r="B6" s="17" t="s">
        <v>1</v>
      </c>
      <c r="C6" s="18"/>
      <c r="D6" s="19"/>
      <c r="E6" s="20" t="s">
        <v>53</v>
      </c>
      <c r="F6" s="20" t="s">
        <v>54</v>
      </c>
      <c r="G6" s="20" t="s">
        <v>55</v>
      </c>
      <c r="H6" s="21" t="s">
        <v>56</v>
      </c>
      <c r="K6" s="61"/>
      <c r="L6" s="61"/>
      <c r="M6" s="61"/>
    </row>
    <row r="7" ht="20.25" customHeight="1" spans="1:13">
      <c r="A7" s="22" t="s">
        <v>57</v>
      </c>
      <c r="B7" s="23" t="s">
        <v>58</v>
      </c>
      <c r="C7" s="24"/>
      <c r="D7" s="25"/>
      <c r="E7" s="26">
        <f>E8+E9+E10+E11</f>
        <v>0</v>
      </c>
      <c r="F7" s="26">
        <v>0</v>
      </c>
      <c r="G7" s="26">
        <f>G8+G9+G10+G11</f>
        <v>0</v>
      </c>
      <c r="H7" s="27">
        <f>+结算汇总表!C7</f>
        <v>311961</v>
      </c>
      <c r="K7" s="61"/>
      <c r="L7" s="61"/>
      <c r="M7" s="61"/>
    </row>
    <row r="8" ht="20.25" customHeight="1" spans="1:13">
      <c r="A8" s="28">
        <v>1.1</v>
      </c>
      <c r="B8" s="29" t="s">
        <v>59</v>
      </c>
      <c r="C8" s="30"/>
      <c r="D8" s="31"/>
      <c r="E8" s="26">
        <v>0</v>
      </c>
      <c r="F8" s="26">
        <v>0</v>
      </c>
      <c r="G8" s="26">
        <f>G9+G10+G11+G12</f>
        <v>0</v>
      </c>
      <c r="H8" s="32">
        <f>+结算汇总表!C4</f>
        <v>289250</v>
      </c>
      <c r="K8" s="61"/>
      <c r="L8" s="61"/>
      <c r="M8" s="61"/>
    </row>
    <row r="9" ht="20.25" customHeight="1" spans="1:14">
      <c r="A9" s="28">
        <v>1.2</v>
      </c>
      <c r="B9" s="29" t="s">
        <v>60</v>
      </c>
      <c r="C9" s="30"/>
      <c r="D9" s="31"/>
      <c r="E9" s="26">
        <v>0</v>
      </c>
      <c r="F9" s="26">
        <v>0</v>
      </c>
      <c r="G9" s="26">
        <v>0</v>
      </c>
      <c r="H9" s="33">
        <f>+结算汇总表!C5</f>
        <v>22711.32</v>
      </c>
      <c r="K9" s="61"/>
      <c r="L9" s="61"/>
      <c r="M9" s="61"/>
      <c r="N9" s="61"/>
    </row>
    <row r="10" ht="20.25" customHeight="1" spans="1:13">
      <c r="A10" s="28">
        <v>1.3</v>
      </c>
      <c r="B10" s="29" t="s">
        <v>61</v>
      </c>
      <c r="C10" s="30"/>
      <c r="D10" s="31"/>
      <c r="E10" s="26">
        <v>0</v>
      </c>
      <c r="F10" s="26">
        <v>0</v>
      </c>
      <c r="G10" s="26">
        <v>0</v>
      </c>
      <c r="H10" s="32">
        <v>0</v>
      </c>
      <c r="K10" s="61"/>
      <c r="L10" s="61"/>
      <c r="M10" s="61"/>
    </row>
    <row r="11" ht="20.25" customHeight="1" spans="1:8">
      <c r="A11" s="28">
        <v>1.4</v>
      </c>
      <c r="B11" s="29" t="s">
        <v>62</v>
      </c>
      <c r="C11" s="30"/>
      <c r="D11" s="31"/>
      <c r="E11" s="26">
        <v>0</v>
      </c>
      <c r="F11" s="26">
        <v>0</v>
      </c>
      <c r="G11" s="26">
        <v>0</v>
      </c>
      <c r="H11" s="32">
        <v>0</v>
      </c>
    </row>
    <row r="12" ht="20.25" customHeight="1" spans="1:8">
      <c r="A12" s="22" t="s">
        <v>63</v>
      </c>
      <c r="B12" s="23" t="s">
        <v>64</v>
      </c>
      <c r="C12" s="24"/>
      <c r="D12" s="25"/>
      <c r="E12" s="34">
        <v>0</v>
      </c>
      <c r="F12" s="35"/>
      <c r="G12" s="26">
        <v>0</v>
      </c>
      <c r="H12" s="32">
        <v>0</v>
      </c>
    </row>
    <row r="13" ht="20.25" customHeight="1" spans="1:8">
      <c r="A13" s="28">
        <v>2.1</v>
      </c>
      <c r="B13" s="29" t="s">
        <v>65</v>
      </c>
      <c r="C13" s="30"/>
      <c r="D13" s="31"/>
      <c r="E13" s="34">
        <v>0</v>
      </c>
      <c r="F13" s="35"/>
      <c r="G13" s="26">
        <v>0</v>
      </c>
      <c r="H13" s="32">
        <v>0</v>
      </c>
    </row>
    <row r="14" ht="20.25" customHeight="1" spans="1:8">
      <c r="A14" s="28">
        <v>2.2</v>
      </c>
      <c r="B14" s="29" t="s">
        <v>65</v>
      </c>
      <c r="C14" s="30"/>
      <c r="D14" s="31"/>
      <c r="E14" s="34">
        <v>0</v>
      </c>
      <c r="F14" s="35"/>
      <c r="G14" s="26">
        <v>0</v>
      </c>
      <c r="H14" s="32">
        <v>0</v>
      </c>
    </row>
    <row r="15" ht="20.25" customHeight="1" spans="1:8">
      <c r="A15" s="36" t="s">
        <v>66</v>
      </c>
      <c r="B15" s="37" t="s">
        <v>13</v>
      </c>
      <c r="C15" s="38"/>
      <c r="D15" s="39" t="s">
        <v>67</v>
      </c>
      <c r="E15" s="40">
        <f>H7</f>
        <v>311961</v>
      </c>
      <c r="F15" s="41"/>
      <c r="G15" s="41"/>
      <c r="H15" s="42"/>
    </row>
    <row r="16" ht="20.25" customHeight="1" spans="1:8">
      <c r="A16" s="22"/>
      <c r="B16" s="43"/>
      <c r="C16" s="44"/>
      <c r="D16" s="39" t="s">
        <v>68</v>
      </c>
      <c r="E16" s="45">
        <f>+E15</f>
        <v>311961</v>
      </c>
      <c r="F16" s="46"/>
      <c r="G16" s="46"/>
      <c r="H16" s="47"/>
    </row>
    <row r="17" ht="20.25" customHeight="1" spans="1:8">
      <c r="A17" s="22" t="s">
        <v>69</v>
      </c>
      <c r="B17" s="23" t="s">
        <v>70</v>
      </c>
      <c r="C17" s="24"/>
      <c r="D17" s="25"/>
      <c r="E17" s="29">
        <v>0</v>
      </c>
      <c r="F17" s="30"/>
      <c r="G17" s="30"/>
      <c r="H17" s="48"/>
    </row>
    <row r="18" ht="20.25" customHeight="1" spans="1:8">
      <c r="A18" s="28">
        <v>4.1</v>
      </c>
      <c r="B18" s="29" t="s">
        <v>71</v>
      </c>
      <c r="C18" s="30"/>
      <c r="D18" s="31"/>
      <c r="E18" s="29">
        <v>0</v>
      </c>
      <c r="F18" s="30"/>
      <c r="G18" s="30"/>
      <c r="H18" s="48"/>
    </row>
    <row r="19" ht="20.25" customHeight="1" spans="1:8">
      <c r="A19" s="28">
        <v>4.2</v>
      </c>
      <c r="B19" s="29" t="s">
        <v>72</v>
      </c>
      <c r="C19" s="30"/>
      <c r="D19" s="31"/>
      <c r="E19" s="29">
        <v>0</v>
      </c>
      <c r="F19" s="30"/>
      <c r="G19" s="30"/>
      <c r="H19" s="48"/>
    </row>
    <row r="20" ht="20.25" customHeight="1" spans="1:8">
      <c r="A20" s="22" t="s">
        <v>73</v>
      </c>
      <c r="B20" s="23" t="s">
        <v>74</v>
      </c>
      <c r="C20" s="24"/>
      <c r="D20" s="25"/>
      <c r="E20" s="29">
        <v>0</v>
      </c>
      <c r="F20" s="30"/>
      <c r="G20" s="30"/>
      <c r="H20" s="48"/>
    </row>
    <row r="21" ht="20.25" customHeight="1" spans="1:8">
      <c r="A21" s="28">
        <v>5.1</v>
      </c>
      <c r="B21" s="29" t="s">
        <v>75</v>
      </c>
      <c r="C21" s="30"/>
      <c r="D21" s="31"/>
      <c r="E21" s="29" t="s">
        <v>76</v>
      </c>
      <c r="F21" s="30"/>
      <c r="G21" s="30"/>
      <c r="H21" s="48"/>
    </row>
    <row r="22" ht="20.25" customHeight="1" spans="1:8">
      <c r="A22" s="28">
        <v>5.2</v>
      </c>
      <c r="B22" s="29" t="s">
        <v>77</v>
      </c>
      <c r="C22" s="30"/>
      <c r="D22" s="31"/>
      <c r="E22" s="29" t="s">
        <v>76</v>
      </c>
      <c r="F22" s="30"/>
      <c r="G22" s="30"/>
      <c r="H22" s="48"/>
    </row>
    <row r="23" ht="20.25" customHeight="1" spans="1:8">
      <c r="A23" s="36" t="s">
        <v>78</v>
      </c>
      <c r="B23" s="49" t="s">
        <v>79</v>
      </c>
      <c r="C23" s="29" t="s">
        <v>67</v>
      </c>
      <c r="D23" s="31"/>
      <c r="E23" s="40">
        <f>E15</f>
        <v>311961</v>
      </c>
      <c r="F23" s="30"/>
      <c r="G23" s="30"/>
      <c r="H23" s="48"/>
    </row>
    <row r="24" ht="20.25" customHeight="1" spans="1:8">
      <c r="A24" s="22"/>
      <c r="B24" s="50"/>
      <c r="C24" s="29" t="s">
        <v>68</v>
      </c>
      <c r="D24" s="31"/>
      <c r="E24" s="45">
        <f>E16</f>
        <v>311961</v>
      </c>
      <c r="F24" s="46"/>
      <c r="G24" s="46"/>
      <c r="H24" s="47"/>
    </row>
    <row r="25" ht="20.25" customHeight="1" spans="1:8">
      <c r="A25" s="36" t="s">
        <v>80</v>
      </c>
      <c r="B25" s="49" t="s">
        <v>81</v>
      </c>
      <c r="C25" s="29" t="s">
        <v>67</v>
      </c>
      <c r="D25" s="31"/>
      <c r="E25" s="40">
        <f>E23</f>
        <v>311961</v>
      </c>
      <c r="F25" s="30"/>
      <c r="G25" s="30"/>
      <c r="H25" s="48"/>
    </row>
    <row r="26" ht="20.25" customHeight="1" spans="1:8">
      <c r="A26" s="51"/>
      <c r="B26" s="52"/>
      <c r="C26" s="53" t="s">
        <v>68</v>
      </c>
      <c r="D26" s="54"/>
      <c r="E26" s="55">
        <f>E16</f>
        <v>311961</v>
      </c>
      <c r="F26" s="56"/>
      <c r="G26" s="56"/>
      <c r="H26" s="57"/>
    </row>
    <row r="27" ht="15" spans="1:8">
      <c r="A27" s="58"/>
      <c r="B27" s="58"/>
      <c r="C27" s="58"/>
      <c r="D27" s="58"/>
      <c r="E27" s="58"/>
      <c r="F27" s="58"/>
      <c r="G27" s="58"/>
      <c r="H27" s="58"/>
    </row>
    <row r="28" spans="1:8">
      <c r="A28" s="59" t="s">
        <v>82</v>
      </c>
      <c r="B28" s="59"/>
      <c r="C28" s="59"/>
      <c r="D28" s="59"/>
      <c r="E28" s="59"/>
      <c r="F28" s="59"/>
      <c r="G28" s="59"/>
      <c r="H28" s="59"/>
    </row>
    <row r="29" spans="1:1">
      <c r="A29" s="60"/>
    </row>
    <row r="30" spans="1:1">
      <c r="A30" s="60"/>
    </row>
    <row r="31" spans="1:8">
      <c r="A31" s="59" t="s">
        <v>83</v>
      </c>
      <c r="B31" s="59"/>
      <c r="C31" s="59"/>
      <c r="D31" s="59"/>
      <c r="E31" s="59"/>
      <c r="F31" s="59"/>
      <c r="G31" s="59"/>
      <c r="H31" s="59"/>
    </row>
    <row r="32" spans="1:1">
      <c r="A32" s="60"/>
    </row>
  </sheetData>
  <mergeCells count="47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H15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15:A16"/>
    <mergeCell ref="A23:A24"/>
    <mergeCell ref="A25:A26"/>
    <mergeCell ref="B23:B24"/>
    <mergeCell ref="B25:B26"/>
    <mergeCell ref="B15:C16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view="pageBreakPreview" zoomScale="115" zoomScaleNormal="100" workbookViewId="0">
      <selection activeCell="B25" sqref="B25"/>
    </sheetView>
  </sheetViews>
  <sheetFormatPr defaultColWidth="9" defaultRowHeight="16.5" outlineLevelRow="6" outlineLevelCol="5"/>
  <cols>
    <col min="1" max="1" width="13.1833333333333" style="1" customWidth="1"/>
    <col min="2" max="2" width="27.275" style="1" customWidth="1"/>
    <col min="3" max="3" width="24.125" style="1" customWidth="1"/>
    <col min="4" max="4" width="24.5583333333333" style="1" customWidth="1"/>
    <col min="5" max="16382" width="9" style="1"/>
    <col min="16383" max="16384" width="9" style="3"/>
  </cols>
  <sheetData>
    <row r="1" s="1" customFormat="1" ht="40" customHeight="1" spans="1:4">
      <c r="A1" s="4" t="s">
        <v>84</v>
      </c>
      <c r="B1" s="4"/>
      <c r="C1" s="4"/>
      <c r="D1" s="4"/>
    </row>
    <row r="2" s="2" customFormat="1" ht="30" customHeight="1" spans="1:4">
      <c r="A2" s="5" t="s">
        <v>28</v>
      </c>
      <c r="B2" s="5" t="s">
        <v>85</v>
      </c>
      <c r="C2" s="5" t="s">
        <v>86</v>
      </c>
      <c r="D2" s="5" t="s">
        <v>33</v>
      </c>
    </row>
    <row r="3" s="2" customFormat="1" ht="30" customHeight="1" spans="1:4">
      <c r="A3" s="4" t="s">
        <v>87</v>
      </c>
      <c r="B3" s="4"/>
      <c r="C3" s="4"/>
      <c r="D3" s="4"/>
    </row>
    <row r="4" s="2" customFormat="1" ht="30" customHeight="1" spans="1:4">
      <c r="A4" s="6">
        <v>1</v>
      </c>
      <c r="B4" s="6" t="s">
        <v>88</v>
      </c>
      <c r="C4" s="7">
        <f>+[1]汇总表!$E$16</f>
        <v>289250</v>
      </c>
      <c r="D4" s="7" t="s">
        <v>89</v>
      </c>
    </row>
    <row r="5" s="2" customFormat="1" ht="30" customHeight="1" spans="1:4">
      <c r="A5" s="6">
        <v>2</v>
      </c>
      <c r="B5" s="6" t="s">
        <v>90</v>
      </c>
      <c r="C5" s="7">
        <f>+[1]变更增项!$L$12</f>
        <v>22711.32</v>
      </c>
      <c r="D5" s="7"/>
    </row>
    <row r="6" s="2" customFormat="1" ht="30" customHeight="1" spans="1:6">
      <c r="A6" s="6"/>
      <c r="B6" s="6" t="s">
        <v>91</v>
      </c>
      <c r="C6" s="8">
        <f>+C4+C5</f>
        <v>311961.32</v>
      </c>
      <c r="D6" s="7"/>
      <c r="F6" s="9"/>
    </row>
    <row r="7" ht="27" customHeight="1" spans="1:4">
      <c r="A7" s="10"/>
      <c r="B7" s="10" t="s">
        <v>92</v>
      </c>
      <c r="C7" s="10">
        <v>311961</v>
      </c>
      <c r="D7" s="7"/>
    </row>
  </sheetData>
  <mergeCells count="2">
    <mergeCell ref="A1:D1"/>
    <mergeCell ref="A3:D3"/>
  </mergeCells>
  <printOptions horizontalCentered="1"/>
  <pageMargins left="0.590277777777778" right="0.590277777777778" top="0.983333333333333" bottom="0.983333333333333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1结算审批表（本工程无）</vt:lpstr>
      <vt:lpstr>2资料存档目录</vt:lpstr>
      <vt:lpstr>3工程结算汇总表</vt:lpstr>
      <vt:lpstr>结算汇总表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向向</cp:lastModifiedBy>
  <dcterms:created xsi:type="dcterms:W3CDTF">2013-11-22T07:50:00Z</dcterms:created>
  <cp:lastPrinted>2019-02-01T03:18:00Z</cp:lastPrinted>
  <dcterms:modified xsi:type="dcterms:W3CDTF">2024-07-23T03:07:32Z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F0B8BF168D1B45A9B6BC4D523FCA2EC4_13</vt:lpwstr>
  </property>
  <property fmtid="{D5CDD505-2E9C-101B-9397-08002B2CF9AE}" pid="3" name="KSOProductBuildVer">
    <vt:lpwstr>2052-12.1.0.17147</vt:lpwstr>
  </property>
</Properties>
</file>