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灌木配置表" sheetId="5" r:id="rId1"/>
    <sheet name="Sheet4" sheetId="6" r:id="rId2"/>
    <sheet name="灌木地被配置表" sheetId="2" state="hidden" r:id="rId3"/>
    <sheet name="Sheet1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<sst xmlns="http://schemas.openxmlformats.org/spreadsheetml/2006/main" count="447" uniqueCount="181">
  <si>
    <t>灌木地被配置表</t>
  </si>
  <si>
    <t>序
号</t>
  </si>
  <si>
    <t>名称</t>
  </si>
  <si>
    <t>规格</t>
  </si>
  <si>
    <t>增减情况</t>
  </si>
  <si>
    <t>单位</t>
  </si>
  <si>
    <t>备注（密度仅供参考,以不见土为原则）</t>
  </si>
  <si>
    <t>高度(m)</t>
  </si>
  <si>
    <t>种植密度</t>
  </si>
  <si>
    <t>蓬径(m)</t>
  </si>
  <si>
    <t>单价</t>
  </si>
  <si>
    <t>合计</t>
  </si>
  <si>
    <t>一</t>
  </si>
  <si>
    <t>增加量</t>
  </si>
  <si>
    <t>北海道黄杨</t>
  </si>
  <si>
    <t>4株/㎡</t>
  </si>
  <si>
    <t>0.4-0.5</t>
  </si>
  <si>
    <t>米</t>
  </si>
  <si>
    <t>6株/米，线型列植不留缝修剪整型，花园分户绿篱</t>
  </si>
  <si>
    <t>二</t>
  </si>
  <si>
    <t>减少量</t>
  </si>
  <si>
    <t>红叶石楠B</t>
  </si>
  <si>
    <t>36株/㎡</t>
  </si>
  <si>
    <t>0.26-0.3</t>
  </si>
  <si>
    <t>㎡</t>
  </si>
  <si>
    <t>笼子货，修剪整形</t>
  </si>
  <si>
    <t>红花继木B</t>
  </si>
  <si>
    <t>0.3-0.35</t>
  </si>
  <si>
    <t>0.25-0.3</t>
  </si>
  <si>
    <t>金叶女贞</t>
  </si>
  <si>
    <t>0.4-0.45</t>
  </si>
  <si>
    <t>25株/㎡</t>
  </si>
  <si>
    <t>金森女贞B</t>
  </si>
  <si>
    <t>42株/㎡</t>
  </si>
  <si>
    <t>银姬小蜡</t>
  </si>
  <si>
    <t>0.2-0.25</t>
  </si>
  <si>
    <t>49株/㎡</t>
  </si>
  <si>
    <t>0.15-0.2</t>
  </si>
  <si>
    <t>大叶黄杨</t>
  </si>
  <si>
    <t>海桐</t>
  </si>
  <si>
    <t>金叶大花六道木</t>
  </si>
  <si>
    <t>毛鹃</t>
  </si>
  <si>
    <t>丰花月季</t>
  </si>
  <si>
    <t>凌霄</t>
  </si>
  <si>
    <r>
      <rPr>
        <sz val="10"/>
        <rFont val="宋体"/>
        <charset val="0"/>
      </rPr>
      <t>杜丹</t>
    </r>
    <r>
      <rPr>
        <sz val="10"/>
        <rFont val="Arial"/>
        <charset val="0"/>
      </rPr>
      <t>1</t>
    </r>
  </si>
  <si>
    <t>粉色龙沙宝石月季</t>
  </si>
  <si>
    <t>紫藤</t>
  </si>
  <si>
    <t>黄金庆典月季</t>
  </si>
  <si>
    <t>杜丹2</t>
  </si>
  <si>
    <t>蓝图     工程量</t>
  </si>
  <si>
    <t>变更    工程量</t>
  </si>
  <si>
    <t>高灌：H0.7m--</t>
  </si>
  <si>
    <t>6株/米，线型列植不留缝修剪整型，花园分户绿篱1633米</t>
  </si>
  <si>
    <t>八角金盘</t>
  </si>
  <si>
    <t>1.1-1.2</t>
  </si>
  <si>
    <t>16株/㎡</t>
  </si>
  <si>
    <t>0.7-0.8</t>
  </si>
  <si>
    <t>丛生苗，自然成型</t>
  </si>
  <si>
    <t>红叶石楠A</t>
  </si>
  <si>
    <t>0.6-0.8</t>
  </si>
  <si>
    <t>0.5-0.6</t>
  </si>
  <si>
    <t>毛球，笼子货，修剪整形</t>
  </si>
  <si>
    <t>茶梅</t>
  </si>
  <si>
    <t>0.6-0.7</t>
  </si>
  <si>
    <r>
      <rPr>
        <sz val="10"/>
        <color theme="1"/>
        <rFont val="宋体"/>
        <charset val="134"/>
        <scheme val="minor"/>
      </rPr>
      <t>25</t>
    </r>
    <r>
      <rPr>
        <sz val="10"/>
        <color indexed="8"/>
        <rFont val="宋体"/>
        <charset val="134"/>
      </rPr>
      <t>株/m2</t>
    </r>
  </si>
  <si>
    <t>0.36-0.4</t>
  </si>
  <si>
    <t>红花继木A</t>
  </si>
  <si>
    <t>0.45-0.5</t>
  </si>
  <si>
    <t>绣球</t>
  </si>
  <si>
    <t>牡丹</t>
  </si>
  <si>
    <t>细叶芒</t>
  </si>
  <si>
    <t>金森女贞A</t>
  </si>
  <si>
    <t>银边大叶黄杨</t>
  </si>
  <si>
    <t>0.3-0.4</t>
  </si>
  <si>
    <t>瓜子黄杨</t>
  </si>
  <si>
    <t>笼子货，整形修剪，方形整形修剪，剪后高度0.3m</t>
  </si>
  <si>
    <t>黄菖蒲</t>
  </si>
  <si>
    <t>丛生苗，自然成型，用于水景区域</t>
  </si>
  <si>
    <t>匍枝亮绿忍冬</t>
  </si>
  <si>
    <t>时令花卉</t>
  </si>
  <si>
    <t>以展示季节的市场资源为准，后期更换为毛鹃</t>
  </si>
  <si>
    <t>佛甲草</t>
  </si>
  <si>
    <t>迎春</t>
  </si>
  <si>
    <t>藤长1m</t>
  </si>
  <si>
    <t>粉色龙沙宝石</t>
  </si>
  <si>
    <t>藤长1.5m</t>
  </si>
  <si>
    <t>4株/m</t>
  </si>
  <si>
    <t>m</t>
  </si>
  <si>
    <t>粉色龙沙宝石，铁丝固定于栏杆上</t>
  </si>
  <si>
    <t>黄金庆典</t>
  </si>
  <si>
    <t>铁丝固定于栏杆上</t>
  </si>
  <si>
    <t>5株/m</t>
  </si>
  <si>
    <t>铁丝固定于挡墙上</t>
  </si>
  <si>
    <t>草坪</t>
  </si>
  <si>
    <t>百慕大，冬季追播黑麦草，其中4734㎡为私家花园草坪</t>
  </si>
  <si>
    <t>球灌及点缀灌木</t>
  </si>
  <si>
    <t>序号</t>
  </si>
  <si>
    <t>品种</t>
  </si>
  <si>
    <t>高度（m）</t>
  </si>
  <si>
    <t>冠幅（m）</t>
  </si>
  <si>
    <t>工程量</t>
  </si>
  <si>
    <t>备注</t>
  </si>
  <si>
    <t>丛生紫丁香球 W1.8m</t>
  </si>
  <si>
    <t>1.6-1.7</t>
  </si>
  <si>
    <t>1.8-1.9</t>
  </si>
  <si>
    <t>株</t>
  </si>
  <si>
    <t>浑圆，不露脚，修剪成型</t>
  </si>
  <si>
    <t>大叶黄杨球 W2.0m</t>
  </si>
  <si>
    <t>2.0-2.1</t>
  </si>
  <si>
    <t>山茶 W1.5m</t>
  </si>
  <si>
    <t>1.5-1.6</t>
  </si>
  <si>
    <t>山茶 W2.0m</t>
  </si>
  <si>
    <t>2.6-2.8</t>
  </si>
  <si>
    <t>海桐球E W2.0m</t>
  </si>
  <si>
    <t>规格调整</t>
  </si>
  <si>
    <t>海桐球F W1.5m</t>
  </si>
  <si>
    <t>1.3-1.5</t>
  </si>
  <si>
    <t>红叶石楠球 W1.5m</t>
  </si>
  <si>
    <t>红叶石楠球 W1.8m</t>
  </si>
  <si>
    <t>红继木球 W1.2m</t>
  </si>
  <si>
    <t>1.0-1.1</t>
  </si>
  <si>
    <t>1.2-1.3</t>
  </si>
  <si>
    <t>红继木球 W1.5m</t>
  </si>
  <si>
    <t>1.2-1.4</t>
  </si>
  <si>
    <t>结香 W1.2m</t>
  </si>
  <si>
    <t>自然成型</t>
  </si>
  <si>
    <t>金禾女贞球 W1.5m</t>
  </si>
  <si>
    <t>龟甲冬青球 W1.2m</t>
  </si>
  <si>
    <t>可爱梅安 W0.8m</t>
  </si>
  <si>
    <t>1.2-1.5</t>
  </si>
  <si>
    <t>0.8-1.0</t>
  </si>
  <si>
    <t>浑圆，修剪成型，树状月季</t>
  </si>
  <si>
    <t>说明：以上苗木规格均为修剪后苗木规格</t>
  </si>
  <si>
    <t>大叶女贞LC-A</t>
  </si>
  <si>
    <t>大叶女贞LC-B</t>
  </si>
  <si>
    <t>特选弯杆朴树CP</t>
  </si>
  <si>
    <t>桂花OF-A</t>
  </si>
  <si>
    <t>桂花OF-B</t>
  </si>
  <si>
    <t>刚竹</t>
  </si>
  <si>
    <t>枇杷EJ</t>
  </si>
  <si>
    <t>红叶石楠球PF</t>
  </si>
  <si>
    <t>造型油松PT</t>
  </si>
  <si>
    <t>杏树</t>
  </si>
  <si>
    <t>苹果树</t>
  </si>
  <si>
    <t>笼桂GH</t>
  </si>
  <si>
    <t>造型罗汉松PP</t>
  </si>
  <si>
    <t>山楂树</t>
  </si>
  <si>
    <t>葡萄树</t>
  </si>
  <si>
    <t>国槐SL-A</t>
  </si>
  <si>
    <t>国槐SL-B</t>
  </si>
  <si>
    <t>国槐SL-C</t>
  </si>
  <si>
    <t>栾树KL</t>
  </si>
  <si>
    <t>法国梧桐PO</t>
  </si>
  <si>
    <t>银杏GB</t>
  </si>
  <si>
    <t>丛生乌桕SR-A</t>
  </si>
  <si>
    <t>丛生乌桕SR-B</t>
  </si>
  <si>
    <t>乌桕SR-A</t>
  </si>
  <si>
    <t>乌桕SR-B</t>
  </si>
  <si>
    <t>白蜡FC</t>
  </si>
  <si>
    <t>金枝国槐SJ</t>
  </si>
  <si>
    <t>丛生元宝枫AB</t>
  </si>
  <si>
    <t>广玉兰MG</t>
  </si>
  <si>
    <t>红叶李PE-A</t>
  </si>
  <si>
    <t>红叶李PE-B</t>
  </si>
  <si>
    <t>日本晚樱CS-A</t>
  </si>
  <si>
    <t>日本晚樱CS-B</t>
  </si>
  <si>
    <t>山杏AS</t>
  </si>
  <si>
    <t>紫玉兰MA</t>
  </si>
  <si>
    <t>美人梅PB</t>
  </si>
  <si>
    <t>绚丽海棠MR</t>
  </si>
  <si>
    <t>丛生紫薇LI</t>
  </si>
  <si>
    <t>西府海棠MM</t>
  </si>
  <si>
    <t>红梅PM</t>
  </si>
  <si>
    <t>梨树</t>
  </si>
  <si>
    <t>鸡爪槭AU-A</t>
  </si>
  <si>
    <t>鸡爪槭AU-B</t>
  </si>
  <si>
    <t>红枫AT-B</t>
  </si>
  <si>
    <t>斜飘桃树PP</t>
  </si>
  <si>
    <t>桃树</t>
  </si>
  <si>
    <t>果石榴</t>
  </si>
  <si>
    <t>羽毛枫AP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</si>
</sst>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1">
    <font>
      <sz val="11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2"/>
      <name val="新細明體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color indexed="8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40" fillId="0" borderId="0"/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44" borderId="18" applyNumberFormat="0" applyAlignment="0" applyProtection="0">
      <alignment vertical="center"/>
    </xf>
    <xf numFmtId="0" fontId="43" fillId="44" borderId="18" applyNumberFormat="0" applyAlignment="0" applyProtection="0">
      <alignment vertical="center"/>
    </xf>
    <xf numFmtId="0" fontId="44" fillId="45" borderId="19" applyNumberFormat="0" applyAlignment="0" applyProtection="0">
      <alignment vertical="center"/>
    </xf>
    <xf numFmtId="0" fontId="44" fillId="45" borderId="19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48" fillId="44" borderId="21" applyNumberFormat="0" applyAlignment="0" applyProtection="0">
      <alignment vertical="center"/>
    </xf>
    <xf numFmtId="0" fontId="48" fillId="44" borderId="21" applyNumberFormat="0" applyAlignment="0" applyProtection="0">
      <alignment vertical="center"/>
    </xf>
    <xf numFmtId="0" fontId="49" fillId="42" borderId="18" applyNumberFormat="0" applyAlignment="0" applyProtection="0">
      <alignment vertical="center"/>
    </xf>
    <xf numFmtId="0" fontId="49" fillId="42" borderId="18" applyNumberFormat="0" applyAlignment="0" applyProtection="0">
      <alignment vertical="center"/>
    </xf>
    <xf numFmtId="0" fontId="0" fillId="52" borderId="22" applyNumberFormat="0" applyFont="0" applyAlignment="0" applyProtection="0">
      <alignment vertical="center"/>
    </xf>
    <xf numFmtId="0" fontId="0" fillId="52" borderId="22" applyNumberFormat="0" applyFont="0" applyAlignment="0" applyProtection="0">
      <alignment vertical="center"/>
    </xf>
    <xf numFmtId="0" fontId="0" fillId="52" borderId="22" applyNumberFormat="0" applyFont="0" applyAlignment="0" applyProtection="0">
      <alignment vertical="center"/>
    </xf>
    <xf numFmtId="0" fontId="0" fillId="52" borderId="22" applyNumberFormat="0" applyFont="0" applyAlignment="0" applyProtection="0">
      <alignment vertical="center"/>
    </xf>
    <xf numFmtId="0" fontId="0" fillId="52" borderId="22" applyNumberFormat="0" applyFont="0" applyAlignment="0" applyProtection="0">
      <alignment vertical="center"/>
    </xf>
    <xf numFmtId="0" fontId="0" fillId="52" borderId="22" applyNumberFormat="0" applyFont="0" applyAlignment="0" applyProtection="0">
      <alignment vertical="center"/>
    </xf>
    <xf numFmtId="0" fontId="0" fillId="52" borderId="22" applyNumberFormat="0" applyFont="0" applyAlignment="0" applyProtection="0">
      <alignment vertical="center"/>
    </xf>
    <xf numFmtId="0" fontId="0" fillId="52" borderId="22" applyNumberFormat="0" applyFont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105" applyFont="1" applyFill="1" applyBorder="1" applyAlignment="1">
      <alignment horizontal="center" vertical="center" wrapText="1"/>
    </xf>
    <xf numFmtId="0" fontId="6" fillId="0" borderId="1" xfId="105" applyFont="1" applyFill="1" applyBorder="1" applyAlignment="1">
      <alignment horizontal="left" vertical="center" wrapText="1"/>
    </xf>
    <xf numFmtId="49" fontId="6" fillId="0" borderId="1" xfId="105" applyNumberFormat="1" applyFont="1" applyFill="1" applyBorder="1" applyAlignment="1">
      <alignment horizontal="center" vertical="center"/>
    </xf>
    <xf numFmtId="49" fontId="6" fillId="0" borderId="1" xfId="105" applyNumberFormat="1" applyFont="1" applyFill="1" applyBorder="1" applyAlignment="1">
      <alignment horizontal="center" vertical="center" wrapText="1"/>
    </xf>
    <xf numFmtId="0" fontId="7" fillId="0" borderId="1" xfId="10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113" applyFont="1" applyFill="1" applyBorder="1" applyAlignment="1" applyProtection="1">
      <alignment horizontal="center" vertical="center" wrapText="1"/>
    </xf>
    <xf numFmtId="0" fontId="6" fillId="0" borderId="1" xfId="113" applyFont="1" applyFill="1" applyBorder="1" applyAlignment="1" applyProtection="1">
      <alignment horizontal="left" vertical="center" wrapText="1"/>
    </xf>
    <xf numFmtId="0" fontId="6" fillId="0" borderId="1" xfId="112" applyFont="1" applyFill="1" applyBorder="1" applyAlignment="1">
      <alignment horizontal="center" vertical="center"/>
    </xf>
    <xf numFmtId="49" fontId="8" fillId="3" borderId="1" xfId="113" applyNumberFormat="1" applyFont="1" applyFill="1" applyBorder="1" applyAlignment="1" applyProtection="1">
      <alignment horizontal="center" vertical="center" wrapText="1"/>
    </xf>
    <xf numFmtId="0" fontId="7" fillId="0" borderId="1" xfId="113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61" applyFont="1" applyFill="1" applyBorder="1" applyAlignment="1">
      <alignment horizontal="left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61" applyFont="1" applyFill="1" applyBorder="1" applyAlignment="1">
      <alignment horizontal="left" vertical="center"/>
    </xf>
    <xf numFmtId="0" fontId="6" fillId="0" borderId="3" xfId="61" applyFont="1" applyFill="1" applyBorder="1" applyAlignment="1">
      <alignment horizontal="center" vertical="center"/>
    </xf>
    <xf numFmtId="0" fontId="6" fillId="0" borderId="3" xfId="112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1" xfId="112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3" fillId="4" borderId="0" xfId="0" applyFont="1" applyFill="1" applyBorder="1" applyAlignment="1">
      <alignment vertical="center"/>
    </xf>
    <xf numFmtId="176" fontId="12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7" fontId="6" fillId="0" borderId="1" xfId="113" applyNumberFormat="1" applyFont="1" applyFill="1" applyBorder="1" applyAlignment="1" applyProtection="1">
      <alignment horizontal="center" vertical="center" wrapText="1"/>
    </xf>
  </cellXfs>
  <cellStyles count="1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3" xfId="50"/>
    <cellStyle name="20% - 强调文字颜色 2 2" xfId="51"/>
    <cellStyle name="20% - 强调文字颜色 2 3" xfId="52"/>
    <cellStyle name="20% - 强调文字颜色 3 2" xfId="53"/>
    <cellStyle name="20% - 强调文字颜色 3 3" xfId="54"/>
    <cellStyle name="20% - 强调文字颜色 4 2" xfId="55"/>
    <cellStyle name="20% - 强调文字颜色 4 3" xfId="56"/>
    <cellStyle name="20% - 强调文字颜色 5 2" xfId="57"/>
    <cellStyle name="20% - 强调文字颜色 5 3" xfId="58"/>
    <cellStyle name="20% - 强调文字颜色 6 2" xfId="59"/>
    <cellStyle name="20% - 强调文字颜色 6 3" xfId="60"/>
    <cellStyle name="3232" xfId="61"/>
    <cellStyle name="3232 2" xfId="62"/>
    <cellStyle name="3232 2 2" xfId="63"/>
    <cellStyle name="3232 3" xfId="64"/>
    <cellStyle name="40% - 强调文字颜色 1 2" xfId="65"/>
    <cellStyle name="40% - 强调文字颜色 1 3" xfId="66"/>
    <cellStyle name="40% - 强调文字颜色 2 2" xfId="67"/>
    <cellStyle name="40% - 强调文字颜色 2 3" xfId="68"/>
    <cellStyle name="40% - 强调文字颜色 3 2" xfId="69"/>
    <cellStyle name="40% - 强调文字颜色 3 3" xfId="70"/>
    <cellStyle name="40% - 强调文字颜色 4 2" xfId="71"/>
    <cellStyle name="40% - 强调文字颜色 4 3" xfId="72"/>
    <cellStyle name="40% - 强调文字颜色 5 2" xfId="73"/>
    <cellStyle name="40% - 强调文字颜色 5 3" xfId="74"/>
    <cellStyle name="40% - 强调文字颜色 6 2" xfId="75"/>
    <cellStyle name="40% - 强调文字颜色 6 3" xfId="76"/>
    <cellStyle name="60% - 强调文字颜色 1 2" xfId="77"/>
    <cellStyle name="60% - 强调文字颜色 1 3" xfId="78"/>
    <cellStyle name="60% - 强调文字颜色 2 2" xfId="79"/>
    <cellStyle name="60% - 强调文字颜色 2 3" xfId="80"/>
    <cellStyle name="60% - 强调文字颜色 3 2" xfId="81"/>
    <cellStyle name="60% - 强调文字颜色 3 3" xfId="82"/>
    <cellStyle name="60% - 强调文字颜色 4 2" xfId="83"/>
    <cellStyle name="60% - 强调文字颜色 4 3" xfId="84"/>
    <cellStyle name="60% - 强调文字颜色 5 2" xfId="85"/>
    <cellStyle name="60% - 强调文字颜色 5 3" xfId="86"/>
    <cellStyle name="60% - 强调文字颜色 6 2" xfId="87"/>
    <cellStyle name="60% - 强调文字颜色 6 3" xfId="88"/>
    <cellStyle name="标题 1 2" xfId="89"/>
    <cellStyle name="标题 1 3" xfId="90"/>
    <cellStyle name="标题 2 2" xfId="91"/>
    <cellStyle name="标题 2 3" xfId="92"/>
    <cellStyle name="标题 3 2" xfId="93"/>
    <cellStyle name="标题 3 3" xfId="94"/>
    <cellStyle name="标题 4 2" xfId="95"/>
    <cellStyle name="标题 4 3" xfId="96"/>
    <cellStyle name="标题 5" xfId="97"/>
    <cellStyle name="标题 6" xfId="98"/>
    <cellStyle name="差 2" xfId="99"/>
    <cellStyle name="差 3" xfId="100"/>
    <cellStyle name="常规 2" xfId="101"/>
    <cellStyle name="常规 2 2" xfId="102"/>
    <cellStyle name="常规 2 3" xfId="103"/>
    <cellStyle name="常规 20" xfId="104"/>
    <cellStyle name="常规 3" xfId="105"/>
    <cellStyle name="常规 3 2" xfId="106"/>
    <cellStyle name="常规 4" xfId="107"/>
    <cellStyle name="常规 4 2" xfId="108"/>
    <cellStyle name="常规 4 3" xfId="109"/>
    <cellStyle name="常规 5" xfId="110"/>
    <cellStyle name="常规 6" xfId="111"/>
    <cellStyle name="常规_凯德·风尚三期景观工程植物造价估算" xfId="112"/>
    <cellStyle name="常规_一、绿化清单1-广东、福建_2" xfId="113"/>
    <cellStyle name="好 2" xfId="114"/>
    <cellStyle name="好 3" xfId="115"/>
    <cellStyle name="汇总 2" xfId="116"/>
    <cellStyle name="汇总 3" xfId="117"/>
    <cellStyle name="计算 2" xfId="118"/>
    <cellStyle name="计算 3" xfId="119"/>
    <cellStyle name="检查单元格 2" xfId="120"/>
    <cellStyle name="检查单元格 3" xfId="121"/>
    <cellStyle name="解释性文本 2" xfId="122"/>
    <cellStyle name="解释性文本 3" xfId="123"/>
    <cellStyle name="警告文本 2" xfId="124"/>
    <cellStyle name="警告文本 3" xfId="125"/>
    <cellStyle name="链接单元格 2" xfId="126"/>
    <cellStyle name="链接单元格 3" xfId="127"/>
    <cellStyle name="强调文字颜色 1 2" xfId="128"/>
    <cellStyle name="强调文字颜色 1 3" xfId="129"/>
    <cellStyle name="强调文字颜色 2 2" xfId="130"/>
    <cellStyle name="强调文字颜色 2 3" xfId="131"/>
    <cellStyle name="强调文字颜色 3 2" xfId="132"/>
    <cellStyle name="强调文字颜色 3 3" xfId="133"/>
    <cellStyle name="强调文字颜色 4 2" xfId="134"/>
    <cellStyle name="强调文字颜色 4 3" xfId="135"/>
    <cellStyle name="强调文字颜色 5 2" xfId="136"/>
    <cellStyle name="强调文字颜色 5 3" xfId="137"/>
    <cellStyle name="强调文字颜色 6 2" xfId="138"/>
    <cellStyle name="强调文字颜色 6 3" xfId="139"/>
    <cellStyle name="适中 2" xfId="140"/>
    <cellStyle name="适中 3" xfId="141"/>
    <cellStyle name="输出 2" xfId="142"/>
    <cellStyle name="输出 3" xfId="143"/>
    <cellStyle name="输入 2" xfId="144"/>
    <cellStyle name="输入 3" xfId="145"/>
    <cellStyle name="注释 2" xfId="146"/>
    <cellStyle name="注释 2 2" xfId="147"/>
    <cellStyle name="注释 2 2 2" xfId="148"/>
    <cellStyle name="注释 2 3" xfId="149"/>
    <cellStyle name="注释 3" xfId="150"/>
    <cellStyle name="注释 3 2" xfId="151"/>
    <cellStyle name="注释 3 2 2" xfId="152"/>
    <cellStyle name="注释 3 3" xfId="153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12"/>
  <sheetViews>
    <sheetView tabSelected="1" zoomScale="130" zoomScaleNormal="130" workbookViewId="0">
      <selection activeCell="J5" sqref="J5"/>
    </sheetView>
  </sheetViews>
  <sheetFormatPr defaultColWidth="9" defaultRowHeight="13.5"/>
  <cols>
    <col min="1" max="1" width="4" style="7" customWidth="1"/>
    <col min="2" max="2" width="10.1916666666667" style="8" customWidth="1"/>
    <col min="3" max="3" width="8.5" style="7" customWidth="1"/>
    <col min="4" max="5" width="7.875" style="9" customWidth="1"/>
    <col min="6" max="6" width="8.25" style="7" customWidth="1"/>
    <col min="7" max="7" width="4.89166666666667" style="7" customWidth="1"/>
    <col min="8" max="8" width="9.50833333333333" style="7" customWidth="1"/>
    <col min="9" max="9" width="10.575" style="7" customWidth="1"/>
    <col min="10" max="10" width="32.5916666666667" style="7" customWidth="1"/>
    <col min="11" max="11" width="13.75" style="7"/>
    <col min="12" max="16384" width="9" style="7"/>
  </cols>
  <sheetData>
    <row r="1" s="7" customFormat="1" ht="18.75" spans="1:10">
      <c r="A1" s="10" t="s">
        <v>0</v>
      </c>
      <c r="B1" s="11"/>
      <c r="C1" s="10"/>
      <c r="D1" s="10"/>
      <c r="E1" s="10"/>
      <c r="F1" s="10"/>
      <c r="G1" s="10"/>
      <c r="H1" s="10"/>
      <c r="I1" s="10"/>
      <c r="J1" s="10"/>
    </row>
    <row r="2" s="7" customFormat="1" spans="1:10">
      <c r="A2" s="12" t="s">
        <v>1</v>
      </c>
      <c r="B2" s="13" t="s">
        <v>2</v>
      </c>
      <c r="C2" s="14" t="s">
        <v>3</v>
      </c>
      <c r="D2" s="14"/>
      <c r="E2" s="14"/>
      <c r="F2" s="12" t="s">
        <v>4</v>
      </c>
      <c r="G2" s="12" t="s">
        <v>5</v>
      </c>
      <c r="H2" s="12"/>
      <c r="I2" s="12"/>
      <c r="J2" s="12" t="s">
        <v>6</v>
      </c>
    </row>
    <row r="3" s="7" customFormat="1" spans="1:10">
      <c r="A3" s="12"/>
      <c r="B3" s="13"/>
      <c r="C3" s="15" t="s">
        <v>7</v>
      </c>
      <c r="D3" s="15" t="s">
        <v>8</v>
      </c>
      <c r="E3" s="15" t="s">
        <v>9</v>
      </c>
      <c r="F3" s="12"/>
      <c r="G3" s="12"/>
      <c r="H3" s="12" t="s">
        <v>10</v>
      </c>
      <c r="I3" s="12" t="s">
        <v>11</v>
      </c>
      <c r="J3" s="12"/>
    </row>
    <row r="4" s="7" customFormat="1" spans="1:10">
      <c r="A4" s="16" t="s">
        <v>12</v>
      </c>
      <c r="B4" s="17" t="s">
        <v>13</v>
      </c>
      <c r="C4" s="17"/>
      <c r="D4" s="18"/>
      <c r="E4" s="18"/>
      <c r="F4" s="17"/>
      <c r="G4" s="17"/>
      <c r="H4" s="17"/>
      <c r="I4" s="17"/>
      <c r="J4" s="17"/>
    </row>
    <row r="5" s="44" customFormat="1" ht="17.1" customHeight="1" spans="1:218">
      <c r="A5" s="19">
        <v>1</v>
      </c>
      <c r="B5" s="20" t="s">
        <v>14</v>
      </c>
      <c r="C5" s="19">
        <v>1.2</v>
      </c>
      <c r="D5" s="19" t="s">
        <v>15</v>
      </c>
      <c r="E5" s="19" t="s">
        <v>16</v>
      </c>
      <c r="F5" s="19">
        <v>174</v>
      </c>
      <c r="G5" s="19" t="s">
        <v>17</v>
      </c>
      <c r="H5" s="19">
        <v>120</v>
      </c>
      <c r="I5" s="19">
        <f>H5*F5</f>
        <v>20880</v>
      </c>
      <c r="J5" s="37" t="s">
        <v>18</v>
      </c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41"/>
      <c r="HE5" s="41"/>
      <c r="HF5" s="41"/>
      <c r="HG5" s="41"/>
      <c r="HH5" s="41"/>
      <c r="HI5" s="41"/>
      <c r="HJ5" s="41"/>
    </row>
    <row r="6" s="7" customFormat="1" spans="1:10">
      <c r="A6" s="16" t="s">
        <v>19</v>
      </c>
      <c r="B6" s="17" t="s">
        <v>20</v>
      </c>
      <c r="C6" s="17"/>
      <c r="D6" s="18"/>
      <c r="E6" s="18"/>
      <c r="F6" s="17"/>
      <c r="G6" s="17"/>
      <c r="H6" s="17"/>
      <c r="I6" s="17"/>
      <c r="J6" s="17"/>
    </row>
    <row r="7" s="44" customFormat="1" ht="17.1" customHeight="1" spans="1:212">
      <c r="A7" s="19">
        <v>1</v>
      </c>
      <c r="B7" s="20" t="s">
        <v>21</v>
      </c>
      <c r="C7" s="19" t="s">
        <v>16</v>
      </c>
      <c r="D7" s="19" t="s">
        <v>22</v>
      </c>
      <c r="E7" s="19" t="s">
        <v>23</v>
      </c>
      <c r="F7" s="19">
        <v>-8</v>
      </c>
      <c r="G7" s="19" t="s">
        <v>24</v>
      </c>
      <c r="H7" s="45">
        <v>185</v>
      </c>
      <c r="I7" s="19">
        <f>H7*F7</f>
        <v>-1480</v>
      </c>
      <c r="J7" s="20" t="s">
        <v>25</v>
      </c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41"/>
      <c r="GY7" s="41"/>
      <c r="GZ7" s="41"/>
      <c r="HA7" s="41"/>
      <c r="HB7" s="41"/>
      <c r="HC7" s="41"/>
      <c r="HD7" s="41"/>
    </row>
    <row r="8" s="5" customFormat="1" ht="17.1" customHeight="1" spans="1:212">
      <c r="A8" s="19">
        <v>2</v>
      </c>
      <c r="B8" s="20" t="s">
        <v>26</v>
      </c>
      <c r="C8" s="19" t="s">
        <v>27</v>
      </c>
      <c r="D8" s="19" t="s">
        <v>22</v>
      </c>
      <c r="E8" s="19" t="s">
        <v>28</v>
      </c>
      <c r="F8" s="19">
        <v>-20</v>
      </c>
      <c r="G8" s="19" t="s">
        <v>24</v>
      </c>
      <c r="H8" s="45">
        <v>200</v>
      </c>
      <c r="I8" s="19">
        <f>H8*F8</f>
        <v>-4000</v>
      </c>
      <c r="J8" s="20" t="s">
        <v>25</v>
      </c>
      <c r="K8" s="5"/>
      <c r="GX8" s="41"/>
      <c r="GY8" s="41"/>
      <c r="GZ8" s="41"/>
      <c r="HA8" s="41"/>
      <c r="HB8" s="41"/>
      <c r="HC8" s="41"/>
      <c r="HD8" s="41"/>
    </row>
    <row r="9" s="5" customFormat="1" ht="17.1" customHeight="1" spans="1:212">
      <c r="A9" s="19">
        <v>3</v>
      </c>
      <c r="B9" s="20" t="s">
        <v>29</v>
      </c>
      <c r="C9" s="19" t="s">
        <v>30</v>
      </c>
      <c r="D9" s="19" t="s">
        <v>31</v>
      </c>
      <c r="E9" s="19" t="s">
        <v>27</v>
      </c>
      <c r="F9" s="19">
        <v>-3</v>
      </c>
      <c r="G9" s="19" t="s">
        <v>24</v>
      </c>
      <c r="H9" s="19">
        <v>155.126668400145</v>
      </c>
      <c r="I9" s="48">
        <f>H9*F9</f>
        <v>-465.380005200434</v>
      </c>
      <c r="J9" s="20" t="s">
        <v>25</v>
      </c>
      <c r="K9" s="5"/>
      <c r="GX9" s="41"/>
      <c r="GY9" s="41"/>
      <c r="GZ9" s="41"/>
      <c r="HA9" s="41"/>
      <c r="HB9" s="41"/>
      <c r="HC9" s="41"/>
      <c r="HD9" s="41"/>
    </row>
    <row r="10" s="5" customFormat="1" ht="17.1" customHeight="1" spans="1:212">
      <c r="A10" s="19">
        <v>4</v>
      </c>
      <c r="B10" s="20" t="s">
        <v>32</v>
      </c>
      <c r="C10" s="19" t="s">
        <v>27</v>
      </c>
      <c r="D10" s="19" t="s">
        <v>33</v>
      </c>
      <c r="E10" s="19">
        <v>0.3</v>
      </c>
      <c r="F10" s="19">
        <v>9</v>
      </c>
      <c r="G10" s="19" t="s">
        <v>24</v>
      </c>
      <c r="H10" s="45">
        <v>198</v>
      </c>
      <c r="I10" s="19">
        <f>H10*F10</f>
        <v>1782</v>
      </c>
      <c r="J10" s="20" t="s">
        <v>25</v>
      </c>
      <c r="K10" s="5"/>
      <c r="GX10" s="41"/>
      <c r="GY10" s="41"/>
      <c r="GZ10" s="41"/>
      <c r="HA10" s="41"/>
      <c r="HB10" s="41"/>
      <c r="HC10" s="41"/>
      <c r="HD10" s="41"/>
    </row>
    <row r="11" s="5" customFormat="1" ht="17.1" customHeight="1" spans="1:218">
      <c r="A11" s="19">
        <v>5</v>
      </c>
      <c r="B11" s="20" t="s">
        <v>34</v>
      </c>
      <c r="C11" s="19" t="s">
        <v>35</v>
      </c>
      <c r="D11" s="19" t="s">
        <v>36</v>
      </c>
      <c r="E11" s="19" t="s">
        <v>37</v>
      </c>
      <c r="F11" s="19">
        <v>-36</v>
      </c>
      <c r="G11" s="19" t="s">
        <v>24</v>
      </c>
      <c r="H11" s="45">
        <v>195</v>
      </c>
      <c r="I11" s="19">
        <f>H11*F11</f>
        <v>-7020</v>
      </c>
      <c r="J11" s="20" t="s">
        <v>25</v>
      </c>
      <c r="K11" s="5"/>
      <c r="HD11" s="41"/>
      <c r="HE11" s="41"/>
      <c r="HF11" s="41"/>
      <c r="HG11" s="41"/>
      <c r="HH11" s="41"/>
      <c r="HI11" s="41"/>
      <c r="HJ11" s="41"/>
    </row>
    <row r="12" ht="32" customHeight="1" spans="1:10">
      <c r="A12" s="46"/>
      <c r="B12" s="47" t="s">
        <v>11</v>
      </c>
      <c r="C12" s="46"/>
      <c r="D12" s="47"/>
      <c r="E12" s="47"/>
      <c r="F12" s="46"/>
      <c r="G12" s="46"/>
      <c r="H12" s="46"/>
      <c r="I12" s="46">
        <f>I5+I7+I9+I8+I10+I11</f>
        <v>9696.61999479957</v>
      </c>
      <c r="J12" s="46"/>
    </row>
  </sheetData>
  <mergeCells count="9">
    <mergeCell ref="A1:J1"/>
    <mergeCell ref="C2:E2"/>
    <mergeCell ref="B4:J4"/>
    <mergeCell ref="B6:J6"/>
    <mergeCell ref="A2:A3"/>
    <mergeCell ref="B2:B3"/>
    <mergeCell ref="F2:F3"/>
    <mergeCell ref="G2:G3"/>
    <mergeCell ref="J2:J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2:N23"/>
  <sheetViews>
    <sheetView workbookViewId="0">
      <selection activeCell="M27" sqref="M27"/>
    </sheetView>
  </sheetViews>
  <sheetFormatPr defaultColWidth="9" defaultRowHeight="13.5"/>
  <sheetData>
    <row r="2" spans="13:14">
      <c r="M2" s="42" t="s">
        <v>38</v>
      </c>
      <c r="N2" s="42">
        <v>77</v>
      </c>
    </row>
    <row r="3" spans="13:14">
      <c r="M3" s="42" t="s">
        <v>39</v>
      </c>
      <c r="N3" s="42">
        <v>15</v>
      </c>
    </row>
    <row r="4" spans="13:14">
      <c r="M4" s="42" t="s">
        <v>29</v>
      </c>
      <c r="N4" s="42">
        <v>35</v>
      </c>
    </row>
    <row r="5" spans="13:14">
      <c r="M5" s="42" t="s">
        <v>26</v>
      </c>
      <c r="N5" s="42">
        <v>44</v>
      </c>
    </row>
    <row r="6" spans="13:14">
      <c r="M6" s="42" t="s">
        <v>32</v>
      </c>
      <c r="N6" s="42">
        <v>50</v>
      </c>
    </row>
    <row r="7" spans="13:14">
      <c r="M7" s="42" t="s">
        <v>21</v>
      </c>
      <c r="N7" s="42">
        <v>101</v>
      </c>
    </row>
    <row r="8" spans="13:14">
      <c r="M8" s="42"/>
      <c r="N8" s="42"/>
    </row>
    <row r="9" spans="13:14">
      <c r="M9" s="42" t="s">
        <v>40</v>
      </c>
      <c r="N9" s="42">
        <v>-32</v>
      </c>
    </row>
    <row r="10" spans="13:14">
      <c r="M10" s="42"/>
      <c r="N10" s="42"/>
    </row>
    <row r="11" spans="13:14">
      <c r="M11" s="42" t="s">
        <v>29</v>
      </c>
      <c r="N11" s="42">
        <v>-18</v>
      </c>
    </row>
    <row r="12" spans="13:14">
      <c r="M12" s="42"/>
      <c r="N12" s="42"/>
    </row>
    <row r="13" spans="13:14">
      <c r="M13" s="42"/>
      <c r="N13" s="42"/>
    </row>
    <row r="14" spans="13:14">
      <c r="M14" s="42" t="s">
        <v>34</v>
      </c>
      <c r="N14" s="42">
        <v>-13</v>
      </c>
    </row>
    <row r="15" spans="13:14">
      <c r="M15" s="42"/>
      <c r="N15" s="42"/>
    </row>
    <row r="16" spans="13:14">
      <c r="M16" s="42" t="s">
        <v>41</v>
      </c>
      <c r="N16" s="42">
        <v>-142</v>
      </c>
    </row>
    <row r="17" spans="13:14">
      <c r="M17" s="42" t="s">
        <v>42</v>
      </c>
      <c r="N17" s="42">
        <v>20</v>
      </c>
    </row>
    <row r="18" spans="13:14">
      <c r="M18" s="42" t="s">
        <v>43</v>
      </c>
      <c r="N18" s="42">
        <v>5</v>
      </c>
    </row>
    <row r="19" spans="13:14">
      <c r="M19" s="43" t="s">
        <v>44</v>
      </c>
      <c r="N19" s="42">
        <v>8</v>
      </c>
    </row>
    <row r="20" spans="13:14">
      <c r="M20" s="42" t="s">
        <v>45</v>
      </c>
      <c r="N20" s="42">
        <v>4</v>
      </c>
    </row>
    <row r="21" spans="13:14">
      <c r="M21" s="42" t="s">
        <v>46</v>
      </c>
      <c r="N21" s="42">
        <v>5</v>
      </c>
    </row>
    <row r="22" spans="13:14">
      <c r="M22" s="42" t="s">
        <v>47</v>
      </c>
      <c r="N22" s="42">
        <v>3</v>
      </c>
    </row>
    <row r="23" spans="13:14">
      <c r="M23" t="s">
        <v>48</v>
      </c>
      <c r="N23">
        <v>10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I52"/>
  <sheetViews>
    <sheetView zoomScale="85" zoomScaleNormal="85" topLeftCell="A10" workbookViewId="0">
      <selection activeCell="A31" sqref="$A31:$XFD31"/>
    </sheetView>
  </sheetViews>
  <sheetFormatPr defaultColWidth="9" defaultRowHeight="13.5"/>
  <cols>
    <col min="1" max="1" width="4" style="7" customWidth="1"/>
    <col min="2" max="2" width="16" style="8" customWidth="1"/>
    <col min="3" max="3" width="8.5" style="7" customWidth="1"/>
    <col min="4" max="5" width="7.875" style="9" customWidth="1"/>
    <col min="6" max="7" width="8.25" style="7" customWidth="1"/>
    <col min="8" max="8" width="7.875" style="7" customWidth="1"/>
    <col min="9" max="9" width="4.875" style="7" customWidth="1"/>
    <col min="10" max="10" width="42.75" style="7" customWidth="1"/>
    <col min="11" max="11" width="28.375" style="7" customWidth="1"/>
    <col min="12" max="16384" width="9" style="7"/>
  </cols>
  <sheetData>
    <row r="1" ht="18.75" spans="1:10">
      <c r="A1" s="10" t="s">
        <v>0</v>
      </c>
      <c r="B1" s="11"/>
      <c r="C1" s="10"/>
      <c r="D1" s="10"/>
      <c r="E1" s="10"/>
      <c r="F1" s="10"/>
      <c r="G1" s="10"/>
      <c r="H1" s="10"/>
      <c r="I1" s="10"/>
      <c r="J1" s="10"/>
    </row>
    <row r="2" spans="1:10">
      <c r="A2" s="12" t="s">
        <v>1</v>
      </c>
      <c r="B2" s="13" t="s">
        <v>2</v>
      </c>
      <c r="C2" s="14" t="s">
        <v>3</v>
      </c>
      <c r="D2" s="14"/>
      <c r="E2" s="14"/>
      <c r="F2" s="12" t="s">
        <v>49</v>
      </c>
      <c r="G2" s="12" t="s">
        <v>50</v>
      </c>
      <c r="H2" s="12" t="s">
        <v>4</v>
      </c>
      <c r="I2" s="12" t="s">
        <v>5</v>
      </c>
      <c r="J2" s="12" t="s">
        <v>6</v>
      </c>
    </row>
    <row r="3" spans="1:10">
      <c r="A3" s="12"/>
      <c r="B3" s="13"/>
      <c r="C3" s="15" t="s">
        <v>7</v>
      </c>
      <c r="D3" s="15" t="s">
        <v>8</v>
      </c>
      <c r="E3" s="15" t="s">
        <v>9</v>
      </c>
      <c r="F3" s="12"/>
      <c r="G3" s="12"/>
      <c r="H3" s="12"/>
      <c r="I3" s="12"/>
      <c r="J3" s="12"/>
    </row>
    <row r="4" spans="1:10">
      <c r="A4" s="16" t="s">
        <v>12</v>
      </c>
      <c r="B4" s="17" t="s">
        <v>51</v>
      </c>
      <c r="C4" s="17"/>
      <c r="D4" s="18"/>
      <c r="E4" s="18"/>
      <c r="F4" s="17"/>
      <c r="G4" s="17"/>
      <c r="H4" s="17"/>
      <c r="I4" s="17"/>
      <c r="J4" s="17"/>
    </row>
    <row r="5" s="4" customFormat="1" ht="17.1" customHeight="1" spans="1:217">
      <c r="A5" s="19">
        <v>1</v>
      </c>
      <c r="B5" s="20" t="s">
        <v>14</v>
      </c>
      <c r="C5" s="19">
        <v>1.2</v>
      </c>
      <c r="D5" s="19" t="s">
        <v>15</v>
      </c>
      <c r="E5" s="19" t="s">
        <v>16</v>
      </c>
      <c r="F5" s="19">
        <v>1818</v>
      </c>
      <c r="G5" s="19">
        <v>1818</v>
      </c>
      <c r="H5" s="19">
        <f>G5-F5</f>
        <v>0</v>
      </c>
      <c r="I5" s="19" t="s">
        <v>17</v>
      </c>
      <c r="J5" s="37" t="s">
        <v>52</v>
      </c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41"/>
      <c r="HD5" s="41"/>
      <c r="HE5" s="41"/>
      <c r="HF5" s="41"/>
      <c r="HG5" s="41"/>
      <c r="HH5" s="41"/>
      <c r="HI5" s="41"/>
    </row>
    <row r="6" s="4" customFormat="1" ht="17.1" customHeight="1" spans="1:217">
      <c r="A6" s="19">
        <v>2</v>
      </c>
      <c r="B6" s="20" t="s">
        <v>53</v>
      </c>
      <c r="C6" s="19" t="s">
        <v>54</v>
      </c>
      <c r="D6" s="19" t="s">
        <v>55</v>
      </c>
      <c r="E6" s="19" t="s">
        <v>56</v>
      </c>
      <c r="F6" s="19">
        <v>142</v>
      </c>
      <c r="G6" s="19">
        <f>VLOOKUP(B6,Sheet1!M:N,2,0)</f>
        <v>142</v>
      </c>
      <c r="H6" s="19">
        <f>G6-F6</f>
        <v>0</v>
      </c>
      <c r="I6" s="19" t="s">
        <v>24</v>
      </c>
      <c r="J6" s="20" t="s">
        <v>57</v>
      </c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41"/>
      <c r="HD6" s="41"/>
      <c r="HE6" s="41"/>
      <c r="HF6" s="41"/>
      <c r="HG6" s="41"/>
      <c r="HH6" s="41"/>
      <c r="HI6" s="41"/>
    </row>
    <row r="7" s="5" customFormat="1" ht="17.1" customHeight="1" spans="1:217">
      <c r="A7" s="19">
        <v>3</v>
      </c>
      <c r="B7" s="20" t="s">
        <v>58</v>
      </c>
      <c r="C7" s="19" t="s">
        <v>59</v>
      </c>
      <c r="D7" s="19" t="s">
        <v>55</v>
      </c>
      <c r="E7" s="19" t="s">
        <v>60</v>
      </c>
      <c r="F7" s="19">
        <v>266</v>
      </c>
      <c r="G7" s="19">
        <f>VLOOKUP(B7,Sheet1!M:N,2,0)</f>
        <v>258</v>
      </c>
      <c r="H7" s="19">
        <f>G7-F7</f>
        <v>-8</v>
      </c>
      <c r="I7" s="19" t="s">
        <v>24</v>
      </c>
      <c r="J7" s="20" t="s">
        <v>61</v>
      </c>
      <c r="HC7" s="41"/>
      <c r="HD7" s="41"/>
      <c r="HE7" s="41"/>
      <c r="HF7" s="41"/>
      <c r="HG7" s="41"/>
      <c r="HH7" s="41"/>
      <c r="HI7" s="41"/>
    </row>
    <row r="8" s="4" customFormat="1" ht="17.1" customHeight="1" spans="1:217">
      <c r="A8" s="19">
        <v>4</v>
      </c>
      <c r="B8" s="20" t="s">
        <v>21</v>
      </c>
      <c r="C8" s="19" t="s">
        <v>16</v>
      </c>
      <c r="D8" s="19" t="s">
        <v>22</v>
      </c>
      <c r="E8" s="19" t="s">
        <v>23</v>
      </c>
      <c r="F8" s="19">
        <v>270</v>
      </c>
      <c r="G8" s="19">
        <f>VLOOKUP(B8,Sheet1!M:N,2,0)</f>
        <v>244</v>
      </c>
      <c r="H8" s="19">
        <f>G8-F8</f>
        <v>-26</v>
      </c>
      <c r="I8" s="19" t="s">
        <v>24</v>
      </c>
      <c r="J8" s="20" t="s">
        <v>25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41"/>
      <c r="HD8" s="41"/>
      <c r="HE8" s="41"/>
      <c r="HF8" s="41"/>
      <c r="HG8" s="41"/>
      <c r="HH8" s="41"/>
      <c r="HI8" s="41"/>
    </row>
    <row r="9" s="4" customFormat="1" ht="17.1" customHeight="1" spans="1:217">
      <c r="A9" s="19">
        <v>5</v>
      </c>
      <c r="B9" s="20" t="s">
        <v>62</v>
      </c>
      <c r="C9" s="19" t="s">
        <v>63</v>
      </c>
      <c r="D9" s="19" t="s">
        <v>15</v>
      </c>
      <c r="E9" s="19" t="s">
        <v>63</v>
      </c>
      <c r="F9" s="19">
        <v>102</v>
      </c>
      <c r="G9" s="19">
        <f>VLOOKUP(B9,Sheet1!M:N,2,0)</f>
        <v>102</v>
      </c>
      <c r="H9" s="19">
        <f>G9-F9</f>
        <v>0</v>
      </c>
      <c r="I9" s="19" t="s">
        <v>24</v>
      </c>
      <c r="J9" s="20" t="s">
        <v>25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41"/>
      <c r="HD9" s="41"/>
      <c r="HE9" s="41"/>
      <c r="HF9" s="41"/>
      <c r="HG9" s="41"/>
      <c r="HH9" s="41"/>
      <c r="HI9" s="41"/>
    </row>
    <row r="10" s="5" customFormat="1" ht="17.1" customHeight="1" spans="1:217">
      <c r="A10" s="19">
        <v>6</v>
      </c>
      <c r="B10" s="20" t="s">
        <v>39</v>
      </c>
      <c r="C10" s="21" t="s">
        <v>60</v>
      </c>
      <c r="D10" s="22" t="s">
        <v>64</v>
      </c>
      <c r="E10" s="21" t="s">
        <v>65</v>
      </c>
      <c r="F10" s="19">
        <v>415</v>
      </c>
      <c r="G10" s="19">
        <f>VLOOKUP(B10,Sheet1!M:N,2,0)</f>
        <v>415</v>
      </c>
      <c r="H10" s="19">
        <f t="shared" ref="H10:H16" si="0">G10-F10</f>
        <v>0</v>
      </c>
      <c r="I10" s="19" t="s">
        <v>24</v>
      </c>
      <c r="J10" s="20" t="s">
        <v>25</v>
      </c>
      <c r="HC10" s="41"/>
      <c r="HD10" s="41"/>
      <c r="HE10" s="41"/>
      <c r="HF10" s="41"/>
      <c r="HG10" s="41"/>
      <c r="HH10" s="41"/>
      <c r="HI10" s="41"/>
    </row>
    <row r="11" s="5" customFormat="1" ht="17.1" customHeight="1" spans="1:217">
      <c r="A11" s="19">
        <v>7</v>
      </c>
      <c r="B11" s="20" t="s">
        <v>38</v>
      </c>
      <c r="C11" s="19" t="s">
        <v>60</v>
      </c>
      <c r="D11" s="19" t="s">
        <v>31</v>
      </c>
      <c r="E11" s="19" t="s">
        <v>23</v>
      </c>
      <c r="F11" s="19">
        <v>622</v>
      </c>
      <c r="G11" s="19">
        <f>VLOOKUP(B11,Sheet1!M:N,2,0)</f>
        <v>658</v>
      </c>
      <c r="H11" s="23">
        <f t="shared" si="0"/>
        <v>36</v>
      </c>
      <c r="I11" s="19" t="s">
        <v>24</v>
      </c>
      <c r="J11" s="20" t="s">
        <v>25</v>
      </c>
      <c r="HC11" s="41"/>
      <c r="HD11" s="41"/>
      <c r="HE11" s="41"/>
      <c r="HF11" s="41"/>
      <c r="HG11" s="41"/>
      <c r="HH11" s="41"/>
      <c r="HI11" s="41"/>
    </row>
    <row r="12" s="5" customFormat="1" ht="17.1" customHeight="1" spans="1:217">
      <c r="A12" s="19">
        <v>8</v>
      </c>
      <c r="B12" s="20" t="s">
        <v>66</v>
      </c>
      <c r="C12" s="19" t="s">
        <v>60</v>
      </c>
      <c r="D12" s="19" t="s">
        <v>31</v>
      </c>
      <c r="E12" s="19" t="s">
        <v>67</v>
      </c>
      <c r="F12" s="19">
        <v>299</v>
      </c>
      <c r="G12" s="19">
        <f>VLOOKUP(B12,Sheet1!M:N,2,0)</f>
        <v>280</v>
      </c>
      <c r="H12" s="19">
        <f t="shared" si="0"/>
        <v>-19</v>
      </c>
      <c r="I12" s="19" t="s">
        <v>24</v>
      </c>
      <c r="J12" s="20" t="s">
        <v>25</v>
      </c>
      <c r="HC12" s="41"/>
      <c r="HD12" s="41"/>
      <c r="HE12" s="41"/>
      <c r="HF12" s="41"/>
      <c r="HG12" s="41"/>
      <c r="HH12" s="41"/>
      <c r="HI12" s="41"/>
    </row>
    <row r="13" s="5" customFormat="1" ht="17.1" customHeight="1" spans="1:217">
      <c r="A13" s="19">
        <v>9</v>
      </c>
      <c r="B13" s="20" t="s">
        <v>26</v>
      </c>
      <c r="C13" s="19" t="s">
        <v>27</v>
      </c>
      <c r="D13" s="19" t="s">
        <v>22</v>
      </c>
      <c r="E13" s="19" t="s">
        <v>28</v>
      </c>
      <c r="F13" s="19">
        <v>305</v>
      </c>
      <c r="G13" s="19">
        <f>VLOOKUP(B13,Sheet1!M:N,2,0)</f>
        <v>305</v>
      </c>
      <c r="H13" s="19">
        <f t="shared" si="0"/>
        <v>0</v>
      </c>
      <c r="I13" s="19" t="s">
        <v>24</v>
      </c>
      <c r="J13" s="20" t="s">
        <v>25</v>
      </c>
      <c r="HC13" s="41"/>
      <c r="HD13" s="41"/>
      <c r="HE13" s="41"/>
      <c r="HF13" s="41"/>
      <c r="HG13" s="41"/>
      <c r="HH13" s="41"/>
      <c r="HI13" s="41"/>
    </row>
    <row r="14" s="5" customFormat="1" ht="17.1" customHeight="1" spans="1:217">
      <c r="A14" s="19">
        <v>10</v>
      </c>
      <c r="B14" s="20" t="s">
        <v>68</v>
      </c>
      <c r="C14" s="19">
        <v>0.5</v>
      </c>
      <c r="D14" s="19" t="s">
        <v>31</v>
      </c>
      <c r="E14" s="19">
        <v>0.4</v>
      </c>
      <c r="F14" s="19">
        <v>50</v>
      </c>
      <c r="G14" s="19">
        <f>VLOOKUP(B14,Sheet1!M:N,2,0)</f>
        <v>50</v>
      </c>
      <c r="H14" s="19">
        <f t="shared" si="0"/>
        <v>0</v>
      </c>
      <c r="I14" s="19" t="s">
        <v>24</v>
      </c>
      <c r="J14" s="20" t="s">
        <v>57</v>
      </c>
      <c r="HC14" s="41"/>
      <c r="HD14" s="41"/>
      <c r="HE14" s="41"/>
      <c r="HF14" s="41"/>
      <c r="HG14" s="41"/>
      <c r="HH14" s="41"/>
      <c r="HI14" s="41"/>
    </row>
    <row r="15" s="5" customFormat="1" ht="17.1" customHeight="1" spans="1:217">
      <c r="A15" s="19">
        <v>11</v>
      </c>
      <c r="B15" s="20" t="s">
        <v>69</v>
      </c>
      <c r="C15" s="19">
        <v>0.5</v>
      </c>
      <c r="D15" s="19" t="s">
        <v>31</v>
      </c>
      <c r="E15" s="19">
        <v>0.4</v>
      </c>
      <c r="F15" s="19">
        <v>0</v>
      </c>
      <c r="G15" s="19">
        <f>VLOOKUP(B15,Sheet1!M:N,2,0)</f>
        <v>75</v>
      </c>
      <c r="H15" s="23">
        <f t="shared" si="0"/>
        <v>75</v>
      </c>
      <c r="I15" s="19" t="s">
        <v>24</v>
      </c>
      <c r="J15" s="20" t="s">
        <v>57</v>
      </c>
      <c r="HC15" s="41"/>
      <c r="HD15" s="41"/>
      <c r="HE15" s="41"/>
      <c r="HF15" s="41"/>
      <c r="HG15" s="41"/>
      <c r="HH15" s="41"/>
      <c r="HI15" s="41"/>
    </row>
    <row r="16" s="5" customFormat="1" ht="17.1" customHeight="1" spans="1:217">
      <c r="A16" s="19">
        <v>12</v>
      </c>
      <c r="B16" s="20" t="s">
        <v>42</v>
      </c>
      <c r="C16" s="19">
        <v>0.5</v>
      </c>
      <c r="D16" s="19" t="s">
        <v>31</v>
      </c>
      <c r="E16" s="19">
        <v>0.4</v>
      </c>
      <c r="F16" s="19">
        <v>0</v>
      </c>
      <c r="G16" s="19">
        <f>VLOOKUP(B16,Sheet1!M:N,2,0)</f>
        <v>76</v>
      </c>
      <c r="H16" s="23">
        <f t="shared" si="0"/>
        <v>76</v>
      </c>
      <c r="I16" s="19" t="s">
        <v>24</v>
      </c>
      <c r="J16" s="20" t="s">
        <v>57</v>
      </c>
      <c r="HC16" s="41"/>
      <c r="HD16" s="41"/>
      <c r="HE16" s="41"/>
      <c r="HF16" s="41"/>
      <c r="HG16" s="41"/>
      <c r="HH16" s="41"/>
      <c r="HI16" s="41"/>
    </row>
    <row r="17" s="5" customFormat="1" ht="17.1" customHeight="1" spans="1:217">
      <c r="A17" s="19">
        <v>13</v>
      </c>
      <c r="B17" s="20" t="s">
        <v>70</v>
      </c>
      <c r="C17" s="19">
        <v>0.5</v>
      </c>
      <c r="D17" s="19" t="s">
        <v>31</v>
      </c>
      <c r="E17" s="19">
        <v>0.4</v>
      </c>
      <c r="F17" s="19">
        <v>166</v>
      </c>
      <c r="G17" s="19">
        <f>VLOOKUP(B17,Sheet1!M:N,2,0)</f>
        <v>169</v>
      </c>
      <c r="H17" s="23">
        <f t="shared" ref="H17:H35" si="1">G17-F17</f>
        <v>3</v>
      </c>
      <c r="I17" s="19" t="s">
        <v>24</v>
      </c>
      <c r="J17" s="20" t="s">
        <v>57</v>
      </c>
      <c r="HC17" s="41"/>
      <c r="HD17" s="41"/>
      <c r="HE17" s="41"/>
      <c r="HF17" s="41"/>
      <c r="HG17" s="41"/>
      <c r="HH17" s="41"/>
      <c r="HI17" s="41"/>
    </row>
    <row r="18" s="5" customFormat="1" ht="17.1" customHeight="1" spans="1:217">
      <c r="A18" s="19">
        <v>14</v>
      </c>
      <c r="B18" s="20" t="s">
        <v>71</v>
      </c>
      <c r="C18" s="19">
        <v>0.5</v>
      </c>
      <c r="D18" s="19" t="s">
        <v>31</v>
      </c>
      <c r="E18" s="19">
        <v>0.4</v>
      </c>
      <c r="F18" s="19">
        <v>159</v>
      </c>
      <c r="G18" s="19">
        <f>VLOOKUP(B18,Sheet1!M:N,2,0)</f>
        <v>150</v>
      </c>
      <c r="H18" s="19">
        <f t="shared" si="1"/>
        <v>-9</v>
      </c>
      <c r="I18" s="19" t="s">
        <v>24</v>
      </c>
      <c r="J18" s="20" t="s">
        <v>25</v>
      </c>
      <c r="HC18" s="41"/>
      <c r="HD18" s="41"/>
      <c r="HE18" s="41"/>
      <c r="HF18" s="41"/>
      <c r="HG18" s="41"/>
      <c r="HH18" s="41"/>
      <c r="HI18" s="41"/>
    </row>
    <row r="19" s="5" customFormat="1" ht="17.1" customHeight="1" spans="1:217">
      <c r="A19" s="19">
        <v>15</v>
      </c>
      <c r="B19" s="20" t="s">
        <v>32</v>
      </c>
      <c r="C19" s="19" t="s">
        <v>27</v>
      </c>
      <c r="D19" s="19" t="s">
        <v>33</v>
      </c>
      <c r="E19" s="19">
        <v>0.3</v>
      </c>
      <c r="F19" s="19">
        <v>582</v>
      </c>
      <c r="G19" s="19">
        <f>VLOOKUP(B19,Sheet1!M:N,2,0)</f>
        <v>556</v>
      </c>
      <c r="H19" s="19">
        <f t="shared" si="1"/>
        <v>-26</v>
      </c>
      <c r="I19" s="19" t="s">
        <v>24</v>
      </c>
      <c r="J19" s="20" t="s">
        <v>25</v>
      </c>
      <c r="HC19" s="41"/>
      <c r="HD19" s="41"/>
      <c r="HE19" s="41"/>
      <c r="HF19" s="41"/>
      <c r="HG19" s="41"/>
      <c r="HH19" s="41"/>
      <c r="HI19" s="41"/>
    </row>
    <row r="20" s="5" customFormat="1" ht="17.1" customHeight="1" spans="1:217">
      <c r="A20" s="19">
        <v>16</v>
      </c>
      <c r="B20" s="20" t="s">
        <v>29</v>
      </c>
      <c r="C20" s="19" t="s">
        <v>30</v>
      </c>
      <c r="D20" s="19" t="s">
        <v>31</v>
      </c>
      <c r="E20" s="19" t="s">
        <v>27</v>
      </c>
      <c r="F20" s="19">
        <v>634</v>
      </c>
      <c r="G20" s="19">
        <f>VLOOKUP(B20,Sheet1!M:N,2,0)</f>
        <v>646</v>
      </c>
      <c r="H20" s="23">
        <f t="shared" si="1"/>
        <v>12</v>
      </c>
      <c r="I20" s="19" t="s">
        <v>24</v>
      </c>
      <c r="J20" s="20" t="s">
        <v>25</v>
      </c>
      <c r="HC20" s="41"/>
      <c r="HD20" s="41"/>
      <c r="HE20" s="41"/>
      <c r="HF20" s="41"/>
      <c r="HG20" s="41"/>
      <c r="HH20" s="41"/>
      <c r="HI20" s="41"/>
    </row>
    <row r="21" s="5" customFormat="1" ht="17.1" customHeight="1" spans="1:217">
      <c r="A21" s="19">
        <v>17</v>
      </c>
      <c r="B21" s="20" t="s">
        <v>72</v>
      </c>
      <c r="C21" s="19" t="s">
        <v>16</v>
      </c>
      <c r="D21" s="19" t="s">
        <v>31</v>
      </c>
      <c r="E21" s="19" t="s">
        <v>73</v>
      </c>
      <c r="F21" s="19">
        <v>219</v>
      </c>
      <c r="G21" s="19">
        <f>VLOOKUP(B21,Sheet1!M:N,2,0)</f>
        <v>202</v>
      </c>
      <c r="H21" s="19">
        <f t="shared" si="1"/>
        <v>-17</v>
      </c>
      <c r="I21" s="19" t="s">
        <v>24</v>
      </c>
      <c r="J21" s="20" t="s">
        <v>25</v>
      </c>
      <c r="HC21" s="41"/>
      <c r="HD21" s="41"/>
      <c r="HE21" s="41"/>
      <c r="HF21" s="41"/>
      <c r="HG21" s="41"/>
      <c r="HH21" s="41"/>
      <c r="HI21" s="41"/>
    </row>
    <row r="22" s="5" customFormat="1" ht="17.1" customHeight="1" spans="1:217">
      <c r="A22" s="19">
        <v>18</v>
      </c>
      <c r="B22" s="20" t="s">
        <v>74</v>
      </c>
      <c r="C22" s="21">
        <v>0.4</v>
      </c>
      <c r="D22" s="24" t="s">
        <v>22</v>
      </c>
      <c r="E22" s="21">
        <v>0.3</v>
      </c>
      <c r="F22" s="19">
        <v>463</v>
      </c>
      <c r="G22" s="19">
        <v>463</v>
      </c>
      <c r="H22" s="19">
        <f t="shared" si="1"/>
        <v>0</v>
      </c>
      <c r="I22" s="19" t="s">
        <v>24</v>
      </c>
      <c r="J22" s="20" t="s">
        <v>25</v>
      </c>
      <c r="HC22" s="41"/>
      <c r="HD22" s="41"/>
      <c r="HE22" s="41"/>
      <c r="HF22" s="41"/>
      <c r="HG22" s="41"/>
      <c r="HH22" s="41"/>
      <c r="HI22" s="41"/>
    </row>
    <row r="23" s="5" customFormat="1" ht="17.1" customHeight="1" spans="1:217">
      <c r="A23" s="19">
        <v>19</v>
      </c>
      <c r="B23" s="20" t="s">
        <v>40</v>
      </c>
      <c r="C23" s="21" t="s">
        <v>73</v>
      </c>
      <c r="D23" s="19" t="s">
        <v>22</v>
      </c>
      <c r="E23" s="21" t="s">
        <v>73</v>
      </c>
      <c r="F23" s="19">
        <v>445</v>
      </c>
      <c r="G23" s="19">
        <f>VLOOKUP(B23,Sheet1!M:N,2,0)</f>
        <v>436.5</v>
      </c>
      <c r="H23" s="19">
        <f t="shared" si="1"/>
        <v>-8.5</v>
      </c>
      <c r="I23" s="19" t="s">
        <v>24</v>
      </c>
      <c r="J23" s="20" t="s">
        <v>57</v>
      </c>
      <c r="HC23" s="41"/>
      <c r="HD23" s="41"/>
      <c r="HE23" s="41"/>
      <c r="HF23" s="41"/>
      <c r="HG23" s="41"/>
      <c r="HH23" s="41"/>
      <c r="HI23" s="41"/>
    </row>
    <row r="24" s="5" customFormat="1" ht="17.1" customHeight="1" spans="1:217">
      <c r="A24" s="19">
        <v>20</v>
      </c>
      <c r="B24" s="20" t="s">
        <v>41</v>
      </c>
      <c r="C24" s="19" t="s">
        <v>27</v>
      </c>
      <c r="D24" s="19" t="s">
        <v>22</v>
      </c>
      <c r="E24" s="19" t="s">
        <v>23</v>
      </c>
      <c r="F24" s="19">
        <v>1323</v>
      </c>
      <c r="G24" s="19">
        <f>VLOOKUP(B24,Sheet1!M:N,2,0)</f>
        <v>1376</v>
      </c>
      <c r="H24" s="23">
        <f t="shared" si="1"/>
        <v>53</v>
      </c>
      <c r="I24" s="19" t="s">
        <v>24</v>
      </c>
      <c r="J24" s="20" t="s">
        <v>75</v>
      </c>
      <c r="HC24" s="41"/>
      <c r="HD24" s="41"/>
      <c r="HE24" s="41"/>
      <c r="HF24" s="41"/>
      <c r="HG24" s="41"/>
      <c r="HH24" s="41"/>
      <c r="HI24" s="41"/>
    </row>
    <row r="25" s="5" customFormat="1" ht="17.1" customHeight="1" spans="1:217">
      <c r="A25" s="19">
        <v>21</v>
      </c>
      <c r="B25" s="20" t="s">
        <v>76</v>
      </c>
      <c r="C25" s="19" t="s">
        <v>27</v>
      </c>
      <c r="D25" s="19" t="s">
        <v>22</v>
      </c>
      <c r="E25" s="19" t="s">
        <v>23</v>
      </c>
      <c r="F25" s="19">
        <v>11</v>
      </c>
      <c r="G25" s="19">
        <f>VLOOKUP(B25,Sheet1!M:N,2,0)</f>
        <v>11</v>
      </c>
      <c r="H25" s="19">
        <f t="shared" si="1"/>
        <v>0</v>
      </c>
      <c r="I25" s="19" t="s">
        <v>24</v>
      </c>
      <c r="J25" s="20" t="s">
        <v>77</v>
      </c>
      <c r="HC25" s="41"/>
      <c r="HD25" s="41"/>
      <c r="HE25" s="41"/>
      <c r="HF25" s="41"/>
      <c r="HG25" s="41"/>
      <c r="HH25" s="41"/>
      <c r="HI25" s="41"/>
    </row>
    <row r="26" s="5" customFormat="1" ht="17.1" customHeight="1" spans="1:217">
      <c r="A26" s="19">
        <v>22</v>
      </c>
      <c r="B26" s="20" t="s">
        <v>78</v>
      </c>
      <c r="C26" s="19" t="s">
        <v>28</v>
      </c>
      <c r="D26" s="19" t="s">
        <v>36</v>
      </c>
      <c r="E26" s="19" t="s">
        <v>28</v>
      </c>
      <c r="F26" s="19">
        <v>116</v>
      </c>
      <c r="G26" s="19">
        <f>VLOOKUP(B26,Sheet1!M:N,2,0)</f>
        <v>95</v>
      </c>
      <c r="H26" s="19">
        <f t="shared" si="1"/>
        <v>-21</v>
      </c>
      <c r="I26" s="19" t="s">
        <v>24</v>
      </c>
      <c r="J26" s="20" t="s">
        <v>25</v>
      </c>
      <c r="HC26" s="41"/>
      <c r="HD26" s="41"/>
      <c r="HE26" s="41"/>
      <c r="HF26" s="41"/>
      <c r="HG26" s="41"/>
      <c r="HH26" s="41"/>
      <c r="HI26" s="41"/>
    </row>
    <row r="27" s="5" customFormat="1" ht="17.1" customHeight="1" spans="1:217">
      <c r="A27" s="19">
        <v>23</v>
      </c>
      <c r="B27" s="20" t="s">
        <v>34</v>
      </c>
      <c r="C27" s="19" t="s">
        <v>35</v>
      </c>
      <c r="D27" s="19" t="s">
        <v>36</v>
      </c>
      <c r="E27" s="19" t="s">
        <v>37</v>
      </c>
      <c r="F27" s="19">
        <v>204</v>
      </c>
      <c r="G27" s="19">
        <f>VLOOKUP(B27,Sheet1!M:N,2,0)</f>
        <v>198</v>
      </c>
      <c r="H27" s="19">
        <f t="shared" si="1"/>
        <v>-6</v>
      </c>
      <c r="I27" s="19" t="s">
        <v>24</v>
      </c>
      <c r="J27" s="20" t="s">
        <v>25</v>
      </c>
      <c r="HC27" s="41"/>
      <c r="HD27" s="41"/>
      <c r="HE27" s="41"/>
      <c r="HF27" s="41"/>
      <c r="HG27" s="41"/>
      <c r="HH27" s="41"/>
      <c r="HI27" s="41"/>
    </row>
    <row r="28" s="5" customFormat="1" ht="17.1" customHeight="1" spans="1:217">
      <c r="A28" s="19">
        <v>24</v>
      </c>
      <c r="B28" s="20" t="s">
        <v>79</v>
      </c>
      <c r="C28" s="19" t="s">
        <v>35</v>
      </c>
      <c r="D28" s="19" t="s">
        <v>36</v>
      </c>
      <c r="E28" s="19" t="s">
        <v>37</v>
      </c>
      <c r="F28" s="19">
        <v>48</v>
      </c>
      <c r="G28" s="19">
        <f>VLOOKUP(B28,Sheet1!M:N,2,0)</f>
        <v>48</v>
      </c>
      <c r="H28" s="19">
        <f t="shared" si="1"/>
        <v>0</v>
      </c>
      <c r="I28" s="19" t="s">
        <v>24</v>
      </c>
      <c r="J28" s="20" t="s">
        <v>80</v>
      </c>
      <c r="HC28" s="41"/>
      <c r="HD28" s="41"/>
      <c r="HE28" s="41"/>
      <c r="HF28" s="41"/>
      <c r="HG28" s="41"/>
      <c r="HH28" s="41"/>
      <c r="HI28" s="41"/>
    </row>
    <row r="29" s="5" customFormat="1" ht="17.1" customHeight="1" spans="1:217">
      <c r="A29" s="19">
        <v>25</v>
      </c>
      <c r="B29" s="20" t="s">
        <v>81</v>
      </c>
      <c r="C29" s="19" t="s">
        <v>37</v>
      </c>
      <c r="D29" s="19" t="s">
        <v>36</v>
      </c>
      <c r="E29" s="19" t="s">
        <v>37</v>
      </c>
      <c r="F29" s="19">
        <v>28</v>
      </c>
      <c r="G29" s="19">
        <f>VLOOKUP(B29,Sheet1!M:N,2,0)</f>
        <v>28</v>
      </c>
      <c r="H29" s="19">
        <f t="shared" si="1"/>
        <v>0</v>
      </c>
      <c r="I29" s="19" t="s">
        <v>24</v>
      </c>
      <c r="J29" s="20" t="s">
        <v>57</v>
      </c>
      <c r="HC29" s="41"/>
      <c r="HD29" s="41"/>
      <c r="HE29" s="41"/>
      <c r="HF29" s="41"/>
      <c r="HG29" s="41"/>
      <c r="HH29" s="41"/>
      <c r="HI29" s="41"/>
    </row>
    <row r="30" s="5" customFormat="1" ht="17.1" customHeight="1" spans="1:217">
      <c r="A30" s="19">
        <v>26</v>
      </c>
      <c r="B30" s="20" t="s">
        <v>82</v>
      </c>
      <c r="C30" s="19" t="s">
        <v>83</v>
      </c>
      <c r="D30" s="19" t="s">
        <v>31</v>
      </c>
      <c r="E30" s="19"/>
      <c r="F30" s="19">
        <v>19</v>
      </c>
      <c r="G30" s="19">
        <f>VLOOKUP(B30,Sheet1!M:N,2,0)</f>
        <v>19</v>
      </c>
      <c r="H30" s="19">
        <f t="shared" si="1"/>
        <v>0</v>
      </c>
      <c r="I30" s="19" t="s">
        <v>24</v>
      </c>
      <c r="J30" s="20" t="s">
        <v>57</v>
      </c>
      <c r="HC30" s="41"/>
      <c r="HD30" s="41"/>
      <c r="HE30" s="41"/>
      <c r="HF30" s="41"/>
      <c r="HG30" s="41"/>
      <c r="HH30" s="41"/>
      <c r="HI30" s="41"/>
    </row>
    <row r="31" s="5" customFormat="1" ht="17.1" customHeight="1" spans="1:217">
      <c r="A31" s="19">
        <v>27</v>
      </c>
      <c r="B31" s="20" t="s">
        <v>84</v>
      </c>
      <c r="C31" s="19" t="s">
        <v>85</v>
      </c>
      <c r="D31" s="19" t="s">
        <v>86</v>
      </c>
      <c r="E31" s="19"/>
      <c r="F31" s="19">
        <v>0</v>
      </c>
      <c r="G31" s="19">
        <f>VLOOKUP(B31,Sheet1!M:N,2,0)</f>
        <v>38</v>
      </c>
      <c r="H31" s="23">
        <f t="shared" si="1"/>
        <v>38</v>
      </c>
      <c r="I31" s="19" t="s">
        <v>87</v>
      </c>
      <c r="J31" s="20" t="s">
        <v>88</v>
      </c>
      <c r="HC31" s="41"/>
      <c r="HD31" s="41"/>
      <c r="HE31" s="41"/>
      <c r="HF31" s="41"/>
      <c r="HG31" s="41"/>
      <c r="HH31" s="41"/>
      <c r="HI31" s="41"/>
    </row>
    <row r="32" s="5" customFormat="1" ht="17.1" customHeight="1" spans="1:217">
      <c r="A32" s="19">
        <v>28</v>
      </c>
      <c r="B32" s="20" t="s">
        <v>89</v>
      </c>
      <c r="C32" s="19" t="s">
        <v>85</v>
      </c>
      <c r="D32" s="19" t="s">
        <v>86</v>
      </c>
      <c r="E32" s="19"/>
      <c r="F32" s="19">
        <v>0</v>
      </c>
      <c r="G32" s="19">
        <f>VLOOKUP(B32,Sheet1!M:N,2,0)</f>
        <v>53</v>
      </c>
      <c r="H32" s="23">
        <f t="shared" si="1"/>
        <v>53</v>
      </c>
      <c r="I32" s="19" t="s">
        <v>87</v>
      </c>
      <c r="J32" s="20" t="s">
        <v>90</v>
      </c>
      <c r="HC32" s="41"/>
      <c r="HD32" s="41"/>
      <c r="HE32" s="41"/>
      <c r="HF32" s="41"/>
      <c r="HG32" s="41"/>
      <c r="HH32" s="41"/>
      <c r="HI32" s="41"/>
    </row>
    <row r="33" s="5" customFormat="1" ht="17.1" customHeight="1" spans="1:217">
      <c r="A33" s="19">
        <v>29</v>
      </c>
      <c r="B33" s="20" t="s">
        <v>43</v>
      </c>
      <c r="C33" s="19" t="s">
        <v>85</v>
      </c>
      <c r="D33" s="19" t="s">
        <v>91</v>
      </c>
      <c r="E33" s="19"/>
      <c r="F33" s="19">
        <v>0</v>
      </c>
      <c r="G33" s="19">
        <f>VLOOKUP(B33,Sheet1!M:N,2,0)</f>
        <v>17</v>
      </c>
      <c r="H33" s="23">
        <f t="shared" si="1"/>
        <v>17</v>
      </c>
      <c r="I33" s="19" t="s">
        <v>87</v>
      </c>
      <c r="J33" s="20" t="s">
        <v>92</v>
      </c>
      <c r="HC33" s="41"/>
      <c r="HD33" s="41"/>
      <c r="HE33" s="41"/>
      <c r="HF33" s="41"/>
      <c r="HG33" s="41"/>
      <c r="HH33" s="41"/>
      <c r="HI33" s="41"/>
    </row>
    <row r="34" s="5" customFormat="1" ht="17.1" customHeight="1" spans="1:217">
      <c r="A34" s="19">
        <v>30</v>
      </c>
      <c r="B34" s="20" t="s">
        <v>46</v>
      </c>
      <c r="C34" s="19" t="s">
        <v>85</v>
      </c>
      <c r="D34" s="19" t="s">
        <v>86</v>
      </c>
      <c r="E34" s="19"/>
      <c r="F34" s="19">
        <v>0</v>
      </c>
      <c r="G34" s="19">
        <v>22</v>
      </c>
      <c r="H34" s="23">
        <f t="shared" si="1"/>
        <v>22</v>
      </c>
      <c r="I34" s="19" t="s">
        <v>87</v>
      </c>
      <c r="J34" s="20" t="s">
        <v>92</v>
      </c>
      <c r="HC34" s="41"/>
      <c r="HD34" s="41"/>
      <c r="HE34" s="41"/>
      <c r="HF34" s="41"/>
      <c r="HG34" s="41"/>
      <c r="HH34" s="41"/>
      <c r="HI34" s="41"/>
    </row>
    <row r="35" s="5" customFormat="1" ht="17.1" customHeight="1" spans="1:217">
      <c r="A35" s="19">
        <v>31</v>
      </c>
      <c r="B35" s="20" t="s">
        <v>93</v>
      </c>
      <c r="C35" s="19"/>
      <c r="D35" s="19"/>
      <c r="E35" s="19"/>
      <c r="F35" s="19">
        <v>15290</v>
      </c>
      <c r="G35" s="19">
        <v>15290</v>
      </c>
      <c r="H35" s="19">
        <f t="shared" si="1"/>
        <v>0</v>
      </c>
      <c r="I35" s="19" t="s">
        <v>24</v>
      </c>
      <c r="J35" s="20" t="s">
        <v>94</v>
      </c>
      <c r="HC35" s="41"/>
      <c r="HD35" s="41"/>
      <c r="HE35" s="41"/>
      <c r="HF35" s="41"/>
      <c r="HG35" s="41"/>
      <c r="HH35" s="41"/>
      <c r="HI35" s="41"/>
    </row>
    <row r="36" spans="1:10">
      <c r="A36" s="16" t="s">
        <v>19</v>
      </c>
      <c r="B36" s="17" t="s">
        <v>95</v>
      </c>
      <c r="C36" s="17"/>
      <c r="D36" s="18"/>
      <c r="E36" s="18"/>
      <c r="F36" s="17"/>
      <c r="G36" s="17"/>
      <c r="H36" s="17"/>
      <c r="I36" s="17"/>
      <c r="J36" s="17"/>
    </row>
    <row r="37" spans="1:10">
      <c r="A37" s="25" t="s">
        <v>96</v>
      </c>
      <c r="B37" s="26" t="s">
        <v>97</v>
      </c>
      <c r="C37" s="25" t="s">
        <v>98</v>
      </c>
      <c r="D37" s="15" t="s">
        <v>8</v>
      </c>
      <c r="E37" s="25" t="s">
        <v>99</v>
      </c>
      <c r="F37" s="25" t="s">
        <v>100</v>
      </c>
      <c r="G37" s="25" t="s">
        <v>100</v>
      </c>
      <c r="H37" s="25" t="s">
        <v>5</v>
      </c>
      <c r="I37" s="25" t="s">
        <v>5</v>
      </c>
      <c r="J37" s="25" t="s">
        <v>101</v>
      </c>
    </row>
    <row r="38" s="1" customFormat="1" ht="12.75" spans="1:10">
      <c r="A38" s="25">
        <v>1</v>
      </c>
      <c r="B38" s="27" t="s">
        <v>102</v>
      </c>
      <c r="C38" s="28" t="s">
        <v>103</v>
      </c>
      <c r="D38" s="28"/>
      <c r="E38" s="28" t="s">
        <v>104</v>
      </c>
      <c r="F38" s="21">
        <v>21</v>
      </c>
      <c r="G38" s="21">
        <f>VLOOKUP(B38,Sheet1!Q:R,2,0)</f>
        <v>21</v>
      </c>
      <c r="H38" s="29">
        <f>G38-F38</f>
        <v>0</v>
      </c>
      <c r="I38" s="29" t="s">
        <v>105</v>
      </c>
      <c r="J38" s="39" t="s">
        <v>106</v>
      </c>
    </row>
    <row r="39" s="1" customFormat="1" ht="12.75" spans="1:10">
      <c r="A39" s="25">
        <v>2</v>
      </c>
      <c r="B39" s="27" t="s">
        <v>107</v>
      </c>
      <c r="C39" s="28" t="s">
        <v>104</v>
      </c>
      <c r="D39" s="28"/>
      <c r="E39" s="28" t="s">
        <v>108</v>
      </c>
      <c r="F39" s="21">
        <v>31</v>
      </c>
      <c r="G39" s="21">
        <f>VLOOKUP(B39,Sheet1!Q:R,2,0)</f>
        <v>31</v>
      </c>
      <c r="H39" s="29">
        <f t="shared" ref="H39:H51" si="2">G39-F39</f>
        <v>0</v>
      </c>
      <c r="I39" s="29" t="s">
        <v>105</v>
      </c>
      <c r="J39" s="39" t="s">
        <v>106</v>
      </c>
    </row>
    <row r="40" s="1" customFormat="1" ht="12.75" spans="1:10">
      <c r="A40" s="25">
        <v>3</v>
      </c>
      <c r="B40" s="27" t="s">
        <v>109</v>
      </c>
      <c r="C40" s="28" t="s">
        <v>108</v>
      </c>
      <c r="D40" s="28"/>
      <c r="E40" s="28" t="s">
        <v>110</v>
      </c>
      <c r="F40" s="21">
        <v>13</v>
      </c>
      <c r="G40" s="21">
        <f>VLOOKUP(B40,Sheet1!Q:R,2,0)</f>
        <v>13</v>
      </c>
      <c r="H40" s="29">
        <f t="shared" si="2"/>
        <v>0</v>
      </c>
      <c r="I40" s="29" t="s">
        <v>105</v>
      </c>
      <c r="J40" s="39" t="s">
        <v>106</v>
      </c>
    </row>
    <row r="41" s="1" customFormat="1" ht="12.75" spans="1:10">
      <c r="A41" s="25">
        <v>4</v>
      </c>
      <c r="B41" s="27" t="s">
        <v>111</v>
      </c>
      <c r="C41" s="28" t="s">
        <v>112</v>
      </c>
      <c r="D41" s="28"/>
      <c r="E41" s="28" t="s">
        <v>108</v>
      </c>
      <c r="F41" s="21">
        <v>31</v>
      </c>
      <c r="G41" s="21">
        <f>VLOOKUP(B41,Sheet1!Q:R,2,0)</f>
        <v>31</v>
      </c>
      <c r="H41" s="29">
        <f t="shared" si="2"/>
        <v>0</v>
      </c>
      <c r="I41" s="29" t="s">
        <v>105</v>
      </c>
      <c r="J41" s="39" t="s">
        <v>106</v>
      </c>
    </row>
    <row r="42" s="1" customFormat="1" ht="12.75" spans="1:11">
      <c r="A42" s="25">
        <v>5</v>
      </c>
      <c r="B42" s="27" t="s">
        <v>113</v>
      </c>
      <c r="C42" s="28" t="s">
        <v>110</v>
      </c>
      <c r="D42" s="28"/>
      <c r="E42" s="28" t="s">
        <v>108</v>
      </c>
      <c r="F42" s="21">
        <v>21</v>
      </c>
      <c r="G42" s="21">
        <f>VLOOKUP(B42,Sheet1!Q:R,2,0)</f>
        <v>21</v>
      </c>
      <c r="H42" s="29">
        <f t="shared" si="2"/>
        <v>0</v>
      </c>
      <c r="I42" s="29" t="s">
        <v>105</v>
      </c>
      <c r="J42" s="39" t="s">
        <v>106</v>
      </c>
      <c r="K42" s="3" t="s">
        <v>114</v>
      </c>
    </row>
    <row r="43" s="1" customFormat="1" ht="12.75" spans="1:10">
      <c r="A43" s="25">
        <v>6</v>
      </c>
      <c r="B43" s="27" t="s">
        <v>115</v>
      </c>
      <c r="C43" s="28" t="s">
        <v>116</v>
      </c>
      <c r="D43" s="28"/>
      <c r="E43" s="28" t="s">
        <v>110</v>
      </c>
      <c r="F43" s="21">
        <v>52</v>
      </c>
      <c r="G43" s="21">
        <f>VLOOKUP(B43,Sheet1!Q:R,2,0)</f>
        <v>52</v>
      </c>
      <c r="H43" s="29">
        <f t="shared" si="2"/>
        <v>0</v>
      </c>
      <c r="I43" s="29" t="s">
        <v>105</v>
      </c>
      <c r="J43" s="39" t="s">
        <v>106</v>
      </c>
    </row>
    <row r="44" s="1" customFormat="1" ht="12.75" spans="1:10">
      <c r="A44" s="25">
        <v>7</v>
      </c>
      <c r="B44" s="27" t="s">
        <v>117</v>
      </c>
      <c r="C44" s="28" t="s">
        <v>116</v>
      </c>
      <c r="D44" s="28"/>
      <c r="E44" s="28" t="s">
        <v>110</v>
      </c>
      <c r="F44" s="21">
        <v>45</v>
      </c>
      <c r="G44" s="21">
        <f>VLOOKUP(B44,Sheet1!Q:R,2,0)</f>
        <v>45</v>
      </c>
      <c r="H44" s="29">
        <f t="shared" si="2"/>
        <v>0</v>
      </c>
      <c r="I44" s="29" t="s">
        <v>105</v>
      </c>
      <c r="J44" s="39" t="s">
        <v>106</v>
      </c>
    </row>
    <row r="45" s="1" customFormat="1" ht="12.75" spans="1:10">
      <c r="A45" s="25">
        <v>8</v>
      </c>
      <c r="B45" s="27" t="s">
        <v>118</v>
      </c>
      <c r="C45" s="28" t="s">
        <v>103</v>
      </c>
      <c r="D45" s="28"/>
      <c r="E45" s="28" t="s">
        <v>104</v>
      </c>
      <c r="F45" s="21">
        <v>52</v>
      </c>
      <c r="G45" s="21">
        <f>VLOOKUP(B45,Sheet1!Q:R,2,0)</f>
        <v>52</v>
      </c>
      <c r="H45" s="29">
        <f t="shared" si="2"/>
        <v>0</v>
      </c>
      <c r="I45" s="29" t="s">
        <v>105</v>
      </c>
      <c r="J45" s="39" t="s">
        <v>106</v>
      </c>
    </row>
    <row r="46" s="1" customFormat="1" ht="12.75" spans="1:10">
      <c r="A46" s="25">
        <v>9</v>
      </c>
      <c r="B46" s="27" t="s">
        <v>119</v>
      </c>
      <c r="C46" s="28" t="s">
        <v>120</v>
      </c>
      <c r="D46" s="28"/>
      <c r="E46" s="28" t="s">
        <v>121</v>
      </c>
      <c r="F46" s="21">
        <v>19</v>
      </c>
      <c r="G46" s="21">
        <f>VLOOKUP(B46,Sheet1!Q:R,2,0)</f>
        <v>19</v>
      </c>
      <c r="H46" s="29">
        <f t="shared" si="2"/>
        <v>0</v>
      </c>
      <c r="I46" s="29" t="s">
        <v>105</v>
      </c>
      <c r="J46" s="39" t="s">
        <v>106</v>
      </c>
    </row>
    <row r="47" s="1" customFormat="1" ht="12.75" spans="1:10">
      <c r="A47" s="25">
        <v>10</v>
      </c>
      <c r="B47" s="27" t="s">
        <v>122</v>
      </c>
      <c r="C47" s="28" t="s">
        <v>123</v>
      </c>
      <c r="D47" s="28"/>
      <c r="E47" s="28" t="s">
        <v>110</v>
      </c>
      <c r="F47" s="21">
        <v>17</v>
      </c>
      <c r="G47" s="21">
        <f>VLOOKUP(B47,Sheet1!Q:R,2,0)</f>
        <v>17</v>
      </c>
      <c r="H47" s="29">
        <f t="shared" si="2"/>
        <v>0</v>
      </c>
      <c r="I47" s="29" t="s">
        <v>105</v>
      </c>
      <c r="J47" s="39" t="s">
        <v>106</v>
      </c>
    </row>
    <row r="48" s="1" customFormat="1" ht="12.75" spans="1:10">
      <c r="A48" s="25">
        <v>11</v>
      </c>
      <c r="B48" s="27" t="s">
        <v>124</v>
      </c>
      <c r="C48" s="28" t="s">
        <v>121</v>
      </c>
      <c r="D48" s="28"/>
      <c r="E48" s="28" t="s">
        <v>121</v>
      </c>
      <c r="F48" s="21">
        <v>35</v>
      </c>
      <c r="G48" s="21">
        <f>VLOOKUP(B48,Sheet1!Q:R,2,0)</f>
        <v>35</v>
      </c>
      <c r="H48" s="29">
        <f t="shared" si="2"/>
        <v>0</v>
      </c>
      <c r="I48" s="29" t="s">
        <v>105</v>
      </c>
      <c r="J48" s="39" t="s">
        <v>125</v>
      </c>
    </row>
    <row r="49" s="1" customFormat="1" ht="12.75" spans="1:10">
      <c r="A49" s="25">
        <v>12</v>
      </c>
      <c r="B49" s="27" t="s">
        <v>126</v>
      </c>
      <c r="C49" s="28" t="s">
        <v>116</v>
      </c>
      <c r="D49" s="28"/>
      <c r="E49" s="28" t="s">
        <v>110</v>
      </c>
      <c r="F49" s="21">
        <v>50</v>
      </c>
      <c r="G49" s="21">
        <f>VLOOKUP(B49,Sheet1!Q:R,2,0)</f>
        <v>50</v>
      </c>
      <c r="H49" s="29">
        <f t="shared" si="2"/>
        <v>0</v>
      </c>
      <c r="I49" s="29" t="s">
        <v>105</v>
      </c>
      <c r="J49" s="39" t="s">
        <v>106</v>
      </c>
    </row>
    <row r="50" s="1" customFormat="1" ht="12.75" spans="1:10">
      <c r="A50" s="25">
        <v>13</v>
      </c>
      <c r="B50" s="27" t="s">
        <v>127</v>
      </c>
      <c r="C50" s="28" t="s">
        <v>120</v>
      </c>
      <c r="D50" s="28"/>
      <c r="E50" s="28" t="s">
        <v>121</v>
      </c>
      <c r="F50" s="21">
        <v>18</v>
      </c>
      <c r="G50" s="21">
        <f>VLOOKUP(B50,Sheet1!Q:R,2,0)</f>
        <v>18</v>
      </c>
      <c r="H50" s="29">
        <f t="shared" si="2"/>
        <v>0</v>
      </c>
      <c r="I50" s="29" t="s">
        <v>105</v>
      </c>
      <c r="J50" s="39" t="s">
        <v>106</v>
      </c>
    </row>
    <row r="51" s="6" customFormat="1" ht="12.75" spans="1:10">
      <c r="A51" s="25">
        <v>14</v>
      </c>
      <c r="B51" s="30" t="s">
        <v>128</v>
      </c>
      <c r="C51" s="31" t="s">
        <v>129</v>
      </c>
      <c r="D51" s="31"/>
      <c r="E51" s="31" t="s">
        <v>130</v>
      </c>
      <c r="F51" s="32">
        <v>0</v>
      </c>
      <c r="G51" s="32">
        <v>36</v>
      </c>
      <c r="H51" s="33">
        <f t="shared" si="2"/>
        <v>36</v>
      </c>
      <c r="I51" s="29" t="s">
        <v>105</v>
      </c>
      <c r="J51" s="39" t="s">
        <v>131</v>
      </c>
    </row>
    <row r="52" ht="14.25" spans="1:10">
      <c r="A52" s="34" t="s">
        <v>132</v>
      </c>
      <c r="B52" s="35"/>
      <c r="C52" s="35"/>
      <c r="D52" s="36"/>
      <c r="E52" s="36"/>
      <c r="F52" s="35"/>
      <c r="G52" s="35"/>
      <c r="H52" s="35"/>
      <c r="I52" s="35"/>
      <c r="J52" s="40"/>
    </row>
  </sheetData>
  <mergeCells count="12">
    <mergeCell ref="A1:J1"/>
    <mergeCell ref="C2:E2"/>
    <mergeCell ref="B4:J4"/>
    <mergeCell ref="B36:J36"/>
    <mergeCell ref="A52:J52"/>
    <mergeCell ref="A2:A3"/>
    <mergeCell ref="B2:B3"/>
    <mergeCell ref="F2:F3"/>
    <mergeCell ref="G2:G3"/>
    <mergeCell ref="H2:H3"/>
    <mergeCell ref="I2:I3"/>
    <mergeCell ref="J2:J3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2:V69"/>
  <sheetViews>
    <sheetView topLeftCell="E3" workbookViewId="0">
      <selection activeCell="J14" sqref="J14"/>
    </sheetView>
  </sheetViews>
  <sheetFormatPr defaultColWidth="9" defaultRowHeight="13.5"/>
  <cols>
    <col min="7" max="7" width="15.875" customWidth="1"/>
    <col min="10" max="10" width="18.875" customWidth="1"/>
    <col min="13" max="13" width="20.625" customWidth="1"/>
    <col min="14" max="14" width="17.625" customWidth="1"/>
    <col min="17" max="17" width="15.375" customWidth="1"/>
    <col min="20" max="20" width="14.625" customWidth="1"/>
    <col min="21" max="21" width="12.625" customWidth="1"/>
  </cols>
  <sheetData>
    <row r="2" spans="7:22">
      <c r="G2" s="1"/>
      <c r="H2" s="1"/>
      <c r="I2">
        <v>1</v>
      </c>
      <c r="J2" s="1" t="s">
        <v>133</v>
      </c>
      <c r="K2" s="1">
        <v>7</v>
      </c>
      <c r="L2">
        <v>1</v>
      </c>
      <c r="M2" s="1" t="s">
        <v>42</v>
      </c>
      <c r="N2" s="1">
        <v>76</v>
      </c>
      <c r="P2">
        <v>1</v>
      </c>
      <c r="Q2" s="1" t="s">
        <v>102</v>
      </c>
      <c r="R2" s="1">
        <v>21</v>
      </c>
      <c r="T2" s="1" t="s">
        <v>40</v>
      </c>
      <c r="U2" s="1">
        <v>445</v>
      </c>
      <c r="V2" s="1"/>
    </row>
    <row r="3" spans="7:22">
      <c r="G3" s="1"/>
      <c r="H3" s="1"/>
      <c r="I3">
        <v>2</v>
      </c>
      <c r="J3" s="1" t="s">
        <v>134</v>
      </c>
      <c r="K3" s="1">
        <v>36</v>
      </c>
      <c r="L3">
        <v>2</v>
      </c>
      <c r="M3" s="1" t="s">
        <v>81</v>
      </c>
      <c r="N3" s="1">
        <v>28</v>
      </c>
      <c r="P3">
        <v>2</v>
      </c>
      <c r="Q3" s="1" t="s">
        <v>107</v>
      </c>
      <c r="R3" s="1">
        <v>31</v>
      </c>
      <c r="T3" s="1" t="s">
        <v>78</v>
      </c>
      <c r="U3" s="1">
        <v>116</v>
      </c>
      <c r="V3" s="1"/>
    </row>
    <row r="4" spans="7:22">
      <c r="G4" s="1"/>
      <c r="H4" s="1"/>
      <c r="I4">
        <v>3</v>
      </c>
      <c r="J4" s="1" t="s">
        <v>135</v>
      </c>
      <c r="K4" s="1">
        <v>1</v>
      </c>
      <c r="L4">
        <v>3</v>
      </c>
      <c r="M4" s="1" t="s">
        <v>53</v>
      </c>
      <c r="N4" s="1">
        <v>142</v>
      </c>
      <c r="P4">
        <v>3</v>
      </c>
      <c r="Q4" s="1" t="s">
        <v>109</v>
      </c>
      <c r="R4" s="1">
        <v>13</v>
      </c>
      <c r="T4" s="1" t="s">
        <v>79</v>
      </c>
      <c r="U4" s="1">
        <v>48</v>
      </c>
      <c r="V4" s="1"/>
    </row>
    <row r="5" spans="7:22">
      <c r="G5" s="1"/>
      <c r="H5" s="1"/>
      <c r="I5">
        <v>4</v>
      </c>
      <c r="J5" s="1" t="s">
        <v>136</v>
      </c>
      <c r="K5" s="1">
        <v>8</v>
      </c>
      <c r="L5">
        <v>4</v>
      </c>
      <c r="M5" s="1" t="s">
        <v>43</v>
      </c>
      <c r="N5" s="1">
        <v>17</v>
      </c>
      <c r="P5">
        <v>4</v>
      </c>
      <c r="Q5" s="1" t="s">
        <v>111</v>
      </c>
      <c r="R5" s="1">
        <v>31</v>
      </c>
      <c r="T5" s="1" t="s">
        <v>39</v>
      </c>
      <c r="U5" s="1">
        <v>415</v>
      </c>
      <c r="V5" s="1"/>
    </row>
    <row r="6" spans="7:22">
      <c r="G6" s="1"/>
      <c r="H6" s="1"/>
      <c r="I6">
        <v>5</v>
      </c>
      <c r="J6" s="1" t="s">
        <v>137</v>
      </c>
      <c r="K6" s="1">
        <v>57</v>
      </c>
      <c r="L6">
        <v>5</v>
      </c>
      <c r="M6" s="1" t="s">
        <v>138</v>
      </c>
      <c r="N6" s="1">
        <v>16</v>
      </c>
      <c r="P6">
        <v>5</v>
      </c>
      <c r="Q6" s="1" t="s">
        <v>113</v>
      </c>
      <c r="R6" s="1">
        <v>21</v>
      </c>
      <c r="T6" s="1" t="s">
        <v>41</v>
      </c>
      <c r="U6" s="1">
        <v>1323</v>
      </c>
      <c r="V6" s="1"/>
    </row>
    <row r="7" spans="7:22">
      <c r="G7" s="1"/>
      <c r="H7" s="1"/>
      <c r="I7">
        <v>6</v>
      </c>
      <c r="J7" s="1" t="s">
        <v>139</v>
      </c>
      <c r="K7" s="1">
        <v>11</v>
      </c>
      <c r="L7">
        <v>6</v>
      </c>
      <c r="M7" s="1" t="s">
        <v>78</v>
      </c>
      <c r="N7" s="1">
        <v>95</v>
      </c>
      <c r="P7">
        <v>6</v>
      </c>
      <c r="Q7" s="1" t="s">
        <v>115</v>
      </c>
      <c r="R7" s="1">
        <v>52</v>
      </c>
      <c r="T7" s="1" t="s">
        <v>66</v>
      </c>
      <c r="U7" s="1">
        <v>299</v>
      </c>
      <c r="V7" s="1"/>
    </row>
    <row r="8" spans="7:22">
      <c r="G8" s="1"/>
      <c r="H8" s="1"/>
      <c r="I8">
        <v>7</v>
      </c>
      <c r="J8" s="1" t="s">
        <v>140</v>
      </c>
      <c r="K8" s="1">
        <v>13</v>
      </c>
      <c r="L8">
        <v>7</v>
      </c>
      <c r="M8" s="1" t="s">
        <v>14</v>
      </c>
      <c r="N8" s="1">
        <v>74</v>
      </c>
      <c r="P8">
        <v>7</v>
      </c>
      <c r="Q8" s="1" t="s">
        <v>117</v>
      </c>
      <c r="R8" s="1">
        <v>45</v>
      </c>
      <c r="T8" s="1" t="s">
        <v>14</v>
      </c>
      <c r="U8" s="1">
        <v>727</v>
      </c>
      <c r="V8" s="1"/>
    </row>
    <row r="9" spans="7:22">
      <c r="G9" s="1"/>
      <c r="H9" s="1"/>
      <c r="I9">
        <v>8</v>
      </c>
      <c r="J9" s="1" t="s">
        <v>141</v>
      </c>
      <c r="K9" s="1">
        <v>1</v>
      </c>
      <c r="L9">
        <v>8</v>
      </c>
      <c r="M9" s="1" t="s">
        <v>38</v>
      </c>
      <c r="N9" s="1">
        <v>658</v>
      </c>
      <c r="P9">
        <v>8</v>
      </c>
      <c r="Q9" s="1" t="s">
        <v>118</v>
      </c>
      <c r="R9" s="1">
        <v>52</v>
      </c>
      <c r="T9" s="1" t="s">
        <v>58</v>
      </c>
      <c r="U9" s="1">
        <v>266</v>
      </c>
      <c r="V9" s="1"/>
    </row>
    <row r="10" spans="7:22">
      <c r="G10" s="1"/>
      <c r="H10" s="1"/>
      <c r="I10">
        <v>9</v>
      </c>
      <c r="J10" s="1" t="s">
        <v>142</v>
      </c>
      <c r="K10" s="1">
        <v>3</v>
      </c>
      <c r="L10">
        <v>9</v>
      </c>
      <c r="M10" s="1" t="s">
        <v>79</v>
      </c>
      <c r="N10" s="1">
        <v>48</v>
      </c>
      <c r="P10">
        <v>9</v>
      </c>
      <c r="Q10" s="1" t="s">
        <v>119</v>
      </c>
      <c r="R10" s="1">
        <v>19</v>
      </c>
      <c r="T10" s="1" t="s">
        <v>72</v>
      </c>
      <c r="U10" s="1">
        <v>219</v>
      </c>
      <c r="V10" s="1"/>
    </row>
    <row r="11" spans="7:22">
      <c r="G11" s="1"/>
      <c r="H11" s="1"/>
      <c r="I11">
        <v>10</v>
      </c>
      <c r="J11" s="1" t="s">
        <v>143</v>
      </c>
      <c r="K11" s="1">
        <v>5</v>
      </c>
      <c r="L11">
        <v>10</v>
      </c>
      <c r="M11" s="1" t="s">
        <v>41</v>
      </c>
      <c r="N11" s="1">
        <v>1376</v>
      </c>
      <c r="P11">
        <v>10</v>
      </c>
      <c r="Q11" s="1" t="s">
        <v>122</v>
      </c>
      <c r="R11" s="1">
        <v>17</v>
      </c>
      <c r="T11" s="1" t="s">
        <v>38</v>
      </c>
      <c r="U11" s="1">
        <v>622</v>
      </c>
      <c r="V11" s="1"/>
    </row>
    <row r="12" spans="7:22">
      <c r="G12" s="1"/>
      <c r="H12" s="1"/>
      <c r="I12">
        <v>11</v>
      </c>
      <c r="J12" s="1" t="s">
        <v>144</v>
      </c>
      <c r="K12" s="1">
        <v>5</v>
      </c>
      <c r="L12">
        <v>11</v>
      </c>
      <c r="M12" s="1" t="s">
        <v>39</v>
      </c>
      <c r="N12" s="1">
        <v>415</v>
      </c>
      <c r="P12">
        <v>11</v>
      </c>
      <c r="Q12" s="1" t="s">
        <v>124</v>
      </c>
      <c r="R12" s="1">
        <v>35</v>
      </c>
      <c r="T12" s="1" t="s">
        <v>82</v>
      </c>
      <c r="U12" s="1">
        <v>19</v>
      </c>
      <c r="V12" s="1"/>
    </row>
    <row r="13" spans="7:22">
      <c r="G13" s="1"/>
      <c r="H13" s="1"/>
      <c r="I13">
        <v>12</v>
      </c>
      <c r="J13" s="1" t="s">
        <v>145</v>
      </c>
      <c r="K13" s="1">
        <v>2</v>
      </c>
      <c r="L13">
        <v>12</v>
      </c>
      <c r="M13" s="1" t="s">
        <v>69</v>
      </c>
      <c r="N13" s="1">
        <v>75</v>
      </c>
      <c r="P13">
        <v>12</v>
      </c>
      <c r="Q13" s="1" t="s">
        <v>126</v>
      </c>
      <c r="R13" s="1">
        <v>50</v>
      </c>
      <c r="T13" s="1" t="s">
        <v>26</v>
      </c>
      <c r="U13" s="1">
        <v>305</v>
      </c>
      <c r="V13" s="1"/>
    </row>
    <row r="14" spans="7:22">
      <c r="G14" s="1"/>
      <c r="H14" s="1"/>
      <c r="I14">
        <v>13</v>
      </c>
      <c r="J14" s="1" t="s">
        <v>146</v>
      </c>
      <c r="K14" s="1">
        <v>6</v>
      </c>
      <c r="L14">
        <v>13</v>
      </c>
      <c r="M14" s="1" t="s">
        <v>74</v>
      </c>
      <c r="N14" s="1">
        <v>406</v>
      </c>
      <c r="P14">
        <v>13</v>
      </c>
      <c r="Q14" s="1" t="s">
        <v>127</v>
      </c>
      <c r="R14" s="1">
        <v>18</v>
      </c>
      <c r="T14" s="1" t="s">
        <v>70</v>
      </c>
      <c r="U14" s="1">
        <v>166</v>
      </c>
      <c r="V14" s="1"/>
    </row>
    <row r="15" spans="7:22">
      <c r="G15" s="1"/>
      <c r="H15" s="1"/>
      <c r="I15">
        <v>14</v>
      </c>
      <c r="J15" s="1" t="s">
        <v>138</v>
      </c>
      <c r="K15" s="1">
        <v>23</v>
      </c>
      <c r="L15">
        <v>14</v>
      </c>
      <c r="M15" s="1" t="s">
        <v>84</v>
      </c>
      <c r="N15" s="1">
        <v>38</v>
      </c>
      <c r="Q15" s="1"/>
      <c r="R15" s="1"/>
      <c r="T15" s="1" t="s">
        <v>74</v>
      </c>
      <c r="U15" s="1">
        <v>463</v>
      </c>
      <c r="V15" s="1"/>
    </row>
    <row r="16" spans="7:22">
      <c r="G16" s="1"/>
      <c r="H16" s="1"/>
      <c r="I16">
        <v>15</v>
      </c>
      <c r="J16" s="1" t="s">
        <v>147</v>
      </c>
      <c r="K16" s="1">
        <v>15</v>
      </c>
      <c r="L16">
        <v>15</v>
      </c>
      <c r="M16" s="1" t="s">
        <v>46</v>
      </c>
      <c r="N16" s="1">
        <v>28</v>
      </c>
      <c r="T16" s="1" t="s">
        <v>21</v>
      </c>
      <c r="U16" s="1">
        <v>270</v>
      </c>
      <c r="V16" s="1"/>
    </row>
    <row r="17" spans="7:22">
      <c r="G17" s="1"/>
      <c r="H17" s="1"/>
      <c r="I17">
        <v>16</v>
      </c>
      <c r="J17" s="1" t="s">
        <v>148</v>
      </c>
      <c r="K17" s="1">
        <v>4</v>
      </c>
      <c r="L17">
        <v>16</v>
      </c>
      <c r="M17" s="1" t="s">
        <v>58</v>
      </c>
      <c r="N17" s="1">
        <v>258</v>
      </c>
      <c r="T17" s="1" t="s">
        <v>81</v>
      </c>
      <c r="U17" s="1">
        <v>28</v>
      </c>
      <c r="V17" s="1"/>
    </row>
    <row r="18" spans="7:22">
      <c r="G18" s="1"/>
      <c r="H18" s="1"/>
      <c r="I18">
        <v>17</v>
      </c>
      <c r="J18" s="1" t="s">
        <v>149</v>
      </c>
      <c r="K18" s="1">
        <v>45</v>
      </c>
      <c r="L18">
        <v>17</v>
      </c>
      <c r="M18" s="1" t="s">
        <v>21</v>
      </c>
      <c r="N18" s="1">
        <v>244</v>
      </c>
      <c r="T18" s="1" t="s">
        <v>34</v>
      </c>
      <c r="U18" s="1">
        <v>204</v>
      </c>
      <c r="V18" s="1"/>
    </row>
    <row r="19" spans="7:22">
      <c r="G19" s="1"/>
      <c r="H19" s="1"/>
      <c r="I19">
        <v>18</v>
      </c>
      <c r="J19" s="1" t="s">
        <v>150</v>
      </c>
      <c r="K19" s="1">
        <v>16</v>
      </c>
      <c r="L19">
        <v>18</v>
      </c>
      <c r="M19" s="1" t="s">
        <v>66</v>
      </c>
      <c r="N19" s="1">
        <v>280</v>
      </c>
      <c r="T19" s="1" t="s">
        <v>71</v>
      </c>
      <c r="U19" s="1">
        <v>159</v>
      </c>
      <c r="V19" s="1"/>
    </row>
    <row r="20" spans="7:22">
      <c r="G20" s="1"/>
      <c r="H20" s="1"/>
      <c r="I20">
        <v>19</v>
      </c>
      <c r="J20" s="1" t="s">
        <v>151</v>
      </c>
      <c r="K20" s="1">
        <v>7</v>
      </c>
      <c r="L20">
        <v>19</v>
      </c>
      <c r="M20" s="1" t="s">
        <v>26</v>
      </c>
      <c r="N20" s="1">
        <v>305</v>
      </c>
      <c r="T20" s="1" t="s">
        <v>76</v>
      </c>
      <c r="U20" s="1">
        <v>11</v>
      </c>
      <c r="V20" s="1"/>
    </row>
    <row r="21" spans="7:22">
      <c r="G21" s="1"/>
      <c r="H21" s="1"/>
      <c r="I21">
        <v>20</v>
      </c>
      <c r="J21" s="1" t="s">
        <v>152</v>
      </c>
      <c r="K21" s="1">
        <v>3</v>
      </c>
      <c r="L21">
        <v>20</v>
      </c>
      <c r="M21" s="1" t="s">
        <v>70</v>
      </c>
      <c r="N21" s="1">
        <v>169</v>
      </c>
      <c r="T21" s="1" t="s">
        <v>62</v>
      </c>
      <c r="U21" s="1">
        <v>102</v>
      </c>
      <c r="V21" s="1"/>
    </row>
    <row r="22" spans="7:22">
      <c r="G22" s="1"/>
      <c r="H22" s="1"/>
      <c r="I22">
        <v>21</v>
      </c>
      <c r="J22" s="1" t="s">
        <v>153</v>
      </c>
      <c r="K22" s="1">
        <v>11</v>
      </c>
      <c r="L22">
        <v>21</v>
      </c>
      <c r="M22" s="1" t="s">
        <v>68</v>
      </c>
      <c r="N22" s="1">
        <v>50</v>
      </c>
      <c r="T22" s="1" t="s">
        <v>68</v>
      </c>
      <c r="U22" s="1">
        <v>50</v>
      </c>
      <c r="V22" s="1"/>
    </row>
    <row r="23" spans="7:22">
      <c r="G23" s="1"/>
      <c r="H23" s="1"/>
      <c r="I23">
        <v>22</v>
      </c>
      <c r="J23" s="1" t="s">
        <v>154</v>
      </c>
      <c r="K23" s="1">
        <v>7</v>
      </c>
      <c r="L23">
        <v>22</v>
      </c>
      <c r="M23" s="1" t="s">
        <v>62</v>
      </c>
      <c r="N23" s="1">
        <v>102</v>
      </c>
      <c r="T23" s="1" t="s">
        <v>93</v>
      </c>
      <c r="U23" s="1">
        <v>4936</v>
      </c>
      <c r="V23" s="1"/>
    </row>
    <row r="24" spans="7:22">
      <c r="G24" s="1"/>
      <c r="H24" s="1"/>
      <c r="I24">
        <v>23</v>
      </c>
      <c r="J24" s="1" t="s">
        <v>155</v>
      </c>
      <c r="K24" s="1">
        <v>5</v>
      </c>
      <c r="L24">
        <v>23</v>
      </c>
      <c r="M24" s="1" t="s">
        <v>82</v>
      </c>
      <c r="N24" s="1">
        <v>19</v>
      </c>
      <c r="T24" s="1" t="s">
        <v>29</v>
      </c>
      <c r="U24" s="1">
        <v>634</v>
      </c>
      <c r="V24" s="1"/>
    </row>
    <row r="25" spans="7:22">
      <c r="G25" s="1"/>
      <c r="H25" s="1"/>
      <c r="I25">
        <v>24</v>
      </c>
      <c r="J25" s="1" t="s">
        <v>156</v>
      </c>
      <c r="K25" s="1">
        <v>5</v>
      </c>
      <c r="L25">
        <v>24</v>
      </c>
      <c r="M25" s="1" t="s">
        <v>40</v>
      </c>
      <c r="N25" s="1">
        <v>436.5</v>
      </c>
      <c r="T25" s="1" t="s">
        <v>32</v>
      </c>
      <c r="U25" s="1">
        <v>582</v>
      </c>
      <c r="V25" s="1"/>
    </row>
    <row r="26" spans="7:22">
      <c r="G26" s="1"/>
      <c r="H26" s="1"/>
      <c r="I26">
        <v>25</v>
      </c>
      <c r="J26" s="1" t="s">
        <v>157</v>
      </c>
      <c r="K26" s="1">
        <v>9</v>
      </c>
      <c r="L26">
        <v>25</v>
      </c>
      <c r="M26" s="1" t="s">
        <v>29</v>
      </c>
      <c r="N26" s="1">
        <v>646</v>
      </c>
      <c r="T26" s="1" t="s">
        <v>53</v>
      </c>
      <c r="U26" s="1">
        <v>142</v>
      </c>
      <c r="V26" s="1"/>
    </row>
    <row r="27" spans="7:22">
      <c r="G27" s="1"/>
      <c r="H27" s="1"/>
      <c r="I27">
        <v>26</v>
      </c>
      <c r="J27" s="1" t="s">
        <v>158</v>
      </c>
      <c r="K27" s="1">
        <v>7</v>
      </c>
      <c r="M27" s="1" t="s">
        <v>71</v>
      </c>
      <c r="N27" s="1">
        <v>150</v>
      </c>
      <c r="T27" s="1"/>
      <c r="U27" s="1"/>
      <c r="V27" s="1"/>
    </row>
    <row r="28" spans="7:22">
      <c r="G28" s="1"/>
      <c r="H28" s="1"/>
      <c r="I28">
        <v>27</v>
      </c>
      <c r="J28" s="1" t="s">
        <v>159</v>
      </c>
      <c r="K28" s="1">
        <v>5</v>
      </c>
      <c r="M28" s="1" t="s">
        <v>32</v>
      </c>
      <c r="N28" s="1">
        <v>556</v>
      </c>
      <c r="U28" s="1"/>
      <c r="V28" s="1"/>
    </row>
    <row r="29" spans="7:22">
      <c r="G29" s="1"/>
      <c r="H29" s="1"/>
      <c r="I29">
        <v>28</v>
      </c>
      <c r="J29" s="1" t="s">
        <v>160</v>
      </c>
      <c r="K29" s="1">
        <v>9</v>
      </c>
      <c r="M29" s="1" t="s">
        <v>34</v>
      </c>
      <c r="N29" s="1">
        <v>198</v>
      </c>
      <c r="U29" s="1"/>
      <c r="V29" s="1"/>
    </row>
    <row r="30" spans="7:22">
      <c r="G30" s="1"/>
      <c r="H30" s="1"/>
      <c r="I30">
        <v>29</v>
      </c>
      <c r="J30" s="1" t="s">
        <v>161</v>
      </c>
      <c r="K30" s="1">
        <v>55</v>
      </c>
      <c r="M30" s="1" t="s">
        <v>72</v>
      </c>
      <c r="N30" s="1">
        <v>202</v>
      </c>
      <c r="U30" s="1"/>
      <c r="V30" s="1"/>
    </row>
    <row r="31" spans="7:22">
      <c r="G31" s="1"/>
      <c r="H31" s="1"/>
      <c r="I31">
        <v>30</v>
      </c>
      <c r="J31" s="1" t="s">
        <v>162</v>
      </c>
      <c r="K31" s="1">
        <v>2</v>
      </c>
      <c r="M31" s="1" t="s">
        <v>76</v>
      </c>
      <c r="N31" s="1">
        <v>11</v>
      </c>
      <c r="U31" s="1"/>
      <c r="V31" s="1"/>
    </row>
    <row r="32" spans="7:22">
      <c r="G32" s="1"/>
      <c r="H32" s="1"/>
      <c r="I32">
        <v>31</v>
      </c>
      <c r="J32" s="1" t="s">
        <v>163</v>
      </c>
      <c r="K32" s="1">
        <v>27</v>
      </c>
      <c r="M32" s="1" t="s">
        <v>89</v>
      </c>
      <c r="N32" s="1">
        <v>53</v>
      </c>
      <c r="U32" s="1"/>
      <c r="V32" s="1"/>
    </row>
    <row r="33" spans="7:22">
      <c r="G33" s="1"/>
      <c r="H33" s="1"/>
      <c r="I33">
        <v>32</v>
      </c>
      <c r="J33" s="1" t="s">
        <v>164</v>
      </c>
      <c r="K33" s="1">
        <v>26</v>
      </c>
      <c r="U33" s="1"/>
      <c r="V33" s="1"/>
    </row>
    <row r="34" spans="7:22">
      <c r="G34" s="1"/>
      <c r="H34" s="1"/>
      <c r="I34">
        <v>33</v>
      </c>
      <c r="J34" s="1" t="s">
        <v>165</v>
      </c>
      <c r="K34" s="1">
        <v>21</v>
      </c>
      <c r="U34" s="1"/>
      <c r="V34" s="1"/>
    </row>
    <row r="35" spans="7:22">
      <c r="G35" s="1"/>
      <c r="H35" s="1"/>
      <c r="I35">
        <v>34</v>
      </c>
      <c r="J35" s="1" t="s">
        <v>166</v>
      </c>
      <c r="K35" s="1">
        <v>34</v>
      </c>
      <c r="U35" s="1"/>
      <c r="V35" s="1"/>
    </row>
    <row r="36" spans="7:22">
      <c r="G36" s="1"/>
      <c r="H36" s="1"/>
      <c r="I36">
        <v>35</v>
      </c>
      <c r="J36" s="1" t="s">
        <v>167</v>
      </c>
      <c r="K36" s="1">
        <v>6</v>
      </c>
      <c r="U36" s="1"/>
      <c r="V36" s="1"/>
    </row>
    <row r="37" spans="7:22">
      <c r="G37" s="1"/>
      <c r="H37" s="1"/>
      <c r="I37">
        <v>36</v>
      </c>
      <c r="J37" s="1" t="s">
        <v>168</v>
      </c>
      <c r="K37" s="1">
        <v>3</v>
      </c>
      <c r="U37" s="1"/>
      <c r="V37" s="1"/>
    </row>
    <row r="38" spans="7:22">
      <c r="G38" s="1"/>
      <c r="H38" s="1"/>
      <c r="I38">
        <v>37</v>
      </c>
      <c r="J38" s="1" t="s">
        <v>169</v>
      </c>
      <c r="K38" s="1">
        <v>40</v>
      </c>
      <c r="U38" s="1"/>
      <c r="V38" s="1"/>
    </row>
    <row r="39" spans="7:22">
      <c r="G39" s="1"/>
      <c r="H39" s="1"/>
      <c r="I39">
        <v>38</v>
      </c>
      <c r="J39" s="1" t="s">
        <v>170</v>
      </c>
      <c r="K39" s="1">
        <v>2</v>
      </c>
      <c r="U39" s="1"/>
      <c r="V39" s="1"/>
    </row>
    <row r="40" spans="7:22">
      <c r="G40" s="1"/>
      <c r="H40" s="1"/>
      <c r="I40">
        <v>39</v>
      </c>
      <c r="J40" s="1" t="s">
        <v>171</v>
      </c>
      <c r="K40" s="1">
        <v>3</v>
      </c>
      <c r="U40" s="1"/>
      <c r="V40" s="1"/>
    </row>
    <row r="41" spans="7:22">
      <c r="G41" s="1"/>
      <c r="H41" s="1"/>
      <c r="I41">
        <v>40</v>
      </c>
      <c r="J41" s="1" t="s">
        <v>172</v>
      </c>
      <c r="K41" s="1">
        <v>4</v>
      </c>
      <c r="U41" s="1"/>
      <c r="V41" s="1"/>
    </row>
    <row r="42" spans="7:22">
      <c r="G42" s="1"/>
      <c r="H42" s="1"/>
      <c r="I42">
        <v>41</v>
      </c>
      <c r="J42" s="3" t="s">
        <v>173</v>
      </c>
      <c r="K42" s="1">
        <v>5</v>
      </c>
      <c r="U42" s="1"/>
      <c r="V42" s="1"/>
    </row>
    <row r="43" spans="9:22">
      <c r="I43">
        <v>42</v>
      </c>
      <c r="J43" s="1" t="s">
        <v>174</v>
      </c>
      <c r="K43" s="1">
        <v>7</v>
      </c>
      <c r="U43" s="1"/>
      <c r="V43" s="1"/>
    </row>
    <row r="44" spans="9:22">
      <c r="I44">
        <v>43</v>
      </c>
      <c r="J44" s="1" t="s">
        <v>175</v>
      </c>
      <c r="K44" s="1">
        <v>24</v>
      </c>
      <c r="U44" s="1"/>
      <c r="V44" s="1"/>
    </row>
    <row r="45" spans="9:22">
      <c r="I45">
        <v>44</v>
      </c>
      <c r="J45" s="1" t="s">
        <v>176</v>
      </c>
      <c r="K45" s="1">
        <v>12</v>
      </c>
      <c r="U45" s="1"/>
      <c r="V45" s="1"/>
    </row>
    <row r="46" spans="9:22">
      <c r="I46">
        <v>45</v>
      </c>
      <c r="J46" s="1" t="s">
        <v>177</v>
      </c>
      <c r="K46" s="1">
        <v>2</v>
      </c>
      <c r="U46" s="1"/>
      <c r="V46" s="1"/>
    </row>
    <row r="47" spans="7:22">
      <c r="G47" s="2"/>
      <c r="I47">
        <v>46</v>
      </c>
      <c r="J47" s="3" t="s">
        <v>178</v>
      </c>
      <c r="K47" s="1">
        <v>6</v>
      </c>
      <c r="U47" s="1"/>
      <c r="V47" s="1"/>
    </row>
    <row r="48" spans="7:22">
      <c r="G48" s="2"/>
      <c r="I48">
        <v>47</v>
      </c>
      <c r="J48" s="3" t="s">
        <v>179</v>
      </c>
      <c r="K48" s="1">
        <v>6</v>
      </c>
      <c r="U48" s="1"/>
      <c r="V48" s="1"/>
    </row>
    <row r="49" spans="9:22">
      <c r="I49">
        <v>48</v>
      </c>
      <c r="J49" s="1" t="s">
        <v>180</v>
      </c>
      <c r="K49" s="1">
        <v>2</v>
      </c>
      <c r="U49" s="1"/>
      <c r="V49" s="1"/>
    </row>
    <row r="50" spans="9:22">
      <c r="I50">
        <v>49</v>
      </c>
      <c r="J50" s="1"/>
      <c r="K50" s="1"/>
      <c r="U50" s="1"/>
      <c r="V50" s="1"/>
    </row>
    <row r="51" spans="9:22">
      <c r="I51">
        <v>50</v>
      </c>
      <c r="J51" s="1"/>
      <c r="K51" s="1"/>
      <c r="U51" s="1"/>
      <c r="V51" s="1"/>
    </row>
    <row r="52" spans="9:22">
      <c r="I52">
        <v>51</v>
      </c>
      <c r="J52" s="1"/>
      <c r="K52" s="1"/>
      <c r="U52" s="1"/>
      <c r="V52" s="1"/>
    </row>
    <row r="53" spans="9:22">
      <c r="I53">
        <v>52</v>
      </c>
      <c r="J53" s="1"/>
      <c r="K53" s="1"/>
      <c r="U53" s="1"/>
      <c r="V53" s="1"/>
    </row>
    <row r="54" spans="9:22">
      <c r="I54">
        <v>53</v>
      </c>
      <c r="J54" s="1"/>
      <c r="K54" s="1"/>
      <c r="U54" s="1"/>
      <c r="V54" s="1"/>
    </row>
    <row r="55" spans="10:11">
      <c r="J55" s="1"/>
      <c r="K55" s="1"/>
    </row>
    <row r="56" spans="10:11">
      <c r="J56" s="1"/>
      <c r="K56" s="1"/>
    </row>
    <row r="57" spans="10:11">
      <c r="J57" s="1"/>
      <c r="K57" s="1"/>
    </row>
    <row r="58" spans="10:11">
      <c r="J58" s="1"/>
      <c r="K58" s="1"/>
    </row>
    <row r="59" spans="10:11">
      <c r="J59" s="1"/>
      <c r="K59" s="1"/>
    </row>
    <row r="60" spans="10:11">
      <c r="J60" s="1"/>
      <c r="K60" s="1"/>
    </row>
    <row r="61" spans="10:11">
      <c r="J61" s="1"/>
      <c r="K61" s="1"/>
    </row>
    <row r="62" spans="10:11">
      <c r="J62" s="1"/>
      <c r="K62" s="1"/>
    </row>
    <row r="63" spans="10:11">
      <c r="J63" s="1"/>
      <c r="K63" s="1"/>
    </row>
    <row r="64" spans="10:11">
      <c r="J64" s="1"/>
      <c r="K64" s="1"/>
    </row>
    <row r="65" spans="10:11">
      <c r="J65" s="1"/>
      <c r="K65" s="1"/>
    </row>
    <row r="66" spans="10:11">
      <c r="J66" s="1"/>
      <c r="K66" s="1"/>
    </row>
    <row r="67" spans="10:11">
      <c r="J67" s="3"/>
      <c r="K67" s="1"/>
    </row>
    <row r="68" spans="10:11">
      <c r="J68" s="1"/>
      <c r="K68" s="1"/>
    </row>
    <row r="69" spans="10:11">
      <c r="J69" s="1"/>
      <c r="K69" s="1"/>
    </row>
  </sheetData>
  <sortState ref="T2:U15">
    <sortCondition ref="T2"/>
  </sortState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灌木配置表</vt:lpstr>
      <vt:lpstr>Sheet4</vt:lpstr>
      <vt:lpstr>灌木地被配置表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张磊</cp:lastModifiedBy>
  <dcterms:created xsi:type="dcterms:W3CDTF">2014-04-25T02:11:00Z</dcterms:created>
  <dcterms:modified xsi:type="dcterms:W3CDTF">2024-08-21T09:50:48Z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44DCE072700A41BE8321628AD5E509C6</vt:lpwstr>
  </property>
</Properties>
</file>