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 activeTab="1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'2资料存档目录'!$A$1:$F$16</definedName>
    <definedName name="_xlnm.Print_Area" localSheetId="1">'3、结算汇总表'!$A$1:$H$33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<sst xmlns="http://schemas.openxmlformats.org/spreadsheetml/2006/main" count="175" uniqueCount="130">
  <si>
    <t>栾川山水文苑军事展活动合同结算存档目录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</si>
  <si>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</si>
  <si>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</si>
  <si>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</si>
  <si>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</si>
  <si>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</si>
  <si>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</si>
  <si>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栾川山水文苑军事展活动合同结算审批表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</si>
  <si>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</si>
  <si>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</si>
  <si>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</si>
  <si>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</si>
  <si>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</si>
  <si>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</si>
  <si>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</si>
  <si>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</si>
  <si>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</si>
  <si>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</si>
  <si>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</si>
  <si>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</si>
  <si>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</si>
  <si>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</si>
  <si>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</si>
  <si>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</si>
  <si>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</si>
  <si>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</si>
  <si>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</si>
  <si>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</si>
  <si>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1份5页</t>
  </si>
  <si>
    <t>第10-14页</t>
  </si>
  <si>
    <t>往来账目明细</t>
  </si>
  <si>
    <t>第15页</t>
  </si>
  <si>
    <t>栾川山水文苑军事展活动合同审批表</t>
  </si>
  <si>
    <t>第16页</t>
  </si>
  <si>
    <t>复印件</t>
  </si>
  <si>
    <t>合同</t>
  </si>
  <si>
    <t>1份10页</t>
  </si>
  <si>
    <t>第17-26页</t>
  </si>
  <si>
    <t>造价师：</t>
  </si>
  <si>
    <t>日期：</t>
  </si>
  <si>
    <t>栾川山水文苑军事展活动合同结算汇总表</t>
  </si>
  <si>
    <t>合同编号：LCS1-YX-179                        合同金额：89000元</t>
  </si>
  <si>
    <t>合同名称：栾川山水文苑军事展活动合同</t>
  </si>
  <si>
    <t>甲    方：栾川县浩德颐康文旅有限公司</t>
  </si>
  <si>
    <t>乙    方：洛阳立恒文化传播有限公司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</si>
  <si>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</si>
  <si>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</si>
  <si>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</si>
  <si>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</si>
  <si>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</si>
  <si>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</si>
  <si>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</si>
  <si>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</si>
  <si>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</si>
  <si>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</si>
  <si>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</si>
  <si>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</si>
  <si>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</si>
  <si>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</si>
  <si>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</si>
  <si>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</si>
  <si>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</si>
  <si>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</si>
  <si>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</si>
  <si>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</si>
  <si>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</si>
  <si>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</si>
  <si>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</si>
  <si>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</si>
  <si>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</si>
  <si>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</si>
  <si>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</si>
  <si>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</si>
  <si>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</si>
  <si>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</si>
  <si>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</si>
  <si>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</si>
  <si>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</si>
  <si>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</si>
  <si>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栾川山水文苑军事展活动合同结算明细</t>
  </si>
  <si>
    <t>产品名称</t>
  </si>
  <si>
    <t>产品图片</t>
  </si>
  <si>
    <t>产品尺寸</t>
  </si>
  <si>
    <t>产品数量</t>
  </si>
  <si>
    <t>规格</t>
  </si>
  <si>
    <t>单价</t>
  </si>
  <si>
    <t>总价</t>
  </si>
  <si>
    <t>合同内</t>
  </si>
  <si>
    <t>歼20战斗机（驾驶舱可上人）</t>
  </si>
  <si>
    <t>总长度11.5米
宽度7.5米
高度3.5</t>
  </si>
  <si>
    <t>架</t>
  </si>
  <si>
    <t>开动歼击车</t>
  </si>
  <si>
    <t>长6.5米宽2.5米，同时可乘坐10人，都可发射</t>
  </si>
  <si>
    <t>99坦克（静态）</t>
  </si>
  <si>
    <t>坦克总长度6米加炮管9米
总宽的2.4米
总高2米</t>
  </si>
  <si>
    <t>37高射炮（可旋转可发射）</t>
  </si>
  <si>
    <t>总长度5.5米
宽的2米
高度1.8米</t>
  </si>
  <si>
    <t>59式高射炮（静态）调整为37式高射炮</t>
  </si>
  <si>
    <t>59式高射炮（静态）</t>
  </si>
  <si>
    <t>总长度5.5米
宽的2米 高度1.8米</t>
  </si>
  <si>
    <t>加农榴弹炮（可发射）</t>
  </si>
  <si>
    <t>总长度7米
宽的2米
高度1.9米
可发射</t>
  </si>
  <si>
    <t>火箭筒（可发射）</t>
  </si>
  <si>
    <t>高度1米</t>
  </si>
  <si>
    <t>个</t>
  </si>
  <si>
    <t>迫击炮（可发射）</t>
  </si>
  <si>
    <t>高度90cm</t>
  </si>
  <si>
    <t>油桶弹药箱</t>
  </si>
  <si>
    <t>装饰</t>
  </si>
  <si>
    <t>03/95步枪</t>
  </si>
  <si>
    <t>可扣动，弹夹可拆卸</t>
  </si>
  <si>
    <t>支</t>
  </si>
  <si>
    <t>马克沁机枪</t>
  </si>
  <si>
    <t>带子弹盒</t>
  </si>
  <si>
    <t>炮弹耗材</t>
  </si>
  <si>
    <t>日常人工</t>
  </si>
  <si>
    <t>每天3人（含司机）</t>
  </si>
  <si>
    <t>天</t>
  </si>
  <si>
    <t>运输</t>
  </si>
  <si>
    <t>趟</t>
  </si>
  <si>
    <t>安装和吊车</t>
  </si>
  <si>
    <t>辆</t>
  </si>
  <si>
    <t>小计</t>
  </si>
  <si>
    <t>税金</t>
  </si>
  <si>
    <t>合计</t>
  </si>
  <si>
    <t>其他情况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</si>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</sst>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6">
    <font>
      <sz val="12"/>
      <name val="宋体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12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2" fillId="34" borderId="13" applyNumberFormat="0" applyAlignment="0" applyProtection="0">
      <alignment vertical="center"/>
    </xf>
    <xf numFmtId="0" fontId="0" fillId="0" borderId="0">
      <alignment vertical="center"/>
    </xf>
    <xf numFmtId="0" fontId="38" fillId="3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34" borderId="13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34" borderId="12" applyNumberFormat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4" fillId="44" borderId="14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4" fillId="44" borderId="1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54" fillId="42" borderId="12" applyNumberFormat="0" applyAlignment="0" applyProtection="0">
      <alignment vertical="center"/>
    </xf>
    <xf numFmtId="0" fontId="54" fillId="42" borderId="12" applyNumberForma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54" borderId="20" applyNumberFormat="0" applyFont="0" applyAlignment="0" applyProtection="0">
      <alignment vertical="center"/>
    </xf>
    <xf numFmtId="0" fontId="0" fillId="0" borderId="0">
      <alignment vertical="center"/>
    </xf>
    <xf numFmtId="0" fontId="55" fillId="0" borderId="0" applyBorder="0"/>
    <xf numFmtId="0" fontId="0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176" fontId="11" fillId="0" borderId="1" xfId="0" applyNumberFormat="1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center" vertical="top" wrapText="1"/>
    </xf>
    <xf numFmtId="177" fontId="11" fillId="0" borderId="1" xfId="0" applyNumberFormat="1" applyFont="1" applyBorder="1" applyAlignment="1">
      <alignment horizontal="justify" vertical="top" wrapText="1"/>
    </xf>
    <xf numFmtId="178" fontId="8" fillId="0" borderId="1" xfId="0" applyNumberFormat="1" applyFont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4" fillId="0" borderId="0" xfId="0" applyFont="1">
      <alignment vertical="center"/>
    </xf>
    <xf numFmtId="0" fontId="15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22" applyFont="1" applyFill="1" applyBorder="1" applyAlignment="1">
      <alignment horizontal="center" vertical="center" wrapText="1"/>
    </xf>
    <xf numFmtId="0" fontId="3" fillId="0" borderId="1" xfId="22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5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</xdr:colOff>
      <xdr:row>8</xdr:row>
      <xdr:rowOff>81915</xdr:rowOff>
    </xdr:from>
    <xdr:to>
      <xdr:col>2</xdr:col>
      <xdr:colOff>469900</xdr:colOff>
      <xdr:row>9</xdr:row>
      <xdr:rowOff>5080</xdr:rowOff>
    </xdr:to>
    <xdr:pic>
      <xdr:nvPicPr>
        <xdr:cNvPr id="2" name="图片 1" descr="2187103c2f9ba7636d6cad08bd649f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87805" y="3625215"/>
          <a:ext cx="431800" cy="39306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</xdr:colOff>
      <xdr:row>9</xdr:row>
      <xdr:rowOff>36830</xdr:rowOff>
    </xdr:from>
    <xdr:to>
      <xdr:col>2</xdr:col>
      <xdr:colOff>464185</xdr:colOff>
      <xdr:row>10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482090" y="4050030"/>
          <a:ext cx="43180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83820</xdr:colOff>
      <xdr:row>10</xdr:row>
      <xdr:rowOff>71755</xdr:rowOff>
    </xdr:from>
    <xdr:to>
      <xdr:col>2</xdr:col>
      <xdr:colOff>515620</xdr:colOff>
      <xdr:row>11</xdr:row>
      <xdr:rowOff>180340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533525" y="4554855"/>
          <a:ext cx="43180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16510</xdr:colOff>
      <xdr:row>3</xdr:row>
      <xdr:rowOff>47625</xdr:rowOff>
    </xdr:from>
    <xdr:to>
      <xdr:col>2</xdr:col>
      <xdr:colOff>556260</xdr:colOff>
      <xdr:row>3</xdr:row>
      <xdr:rowOff>348615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rcRect b="7447"/>
        <a:stretch>
          <a:fillRect/>
        </a:stretch>
      </xdr:blipFill>
      <xdr:spPr>
        <a:xfrm>
          <a:off x="1466215" y="1241425"/>
          <a:ext cx="53975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318135</xdr:colOff>
      <xdr:row>11</xdr:row>
      <xdr:rowOff>91440</xdr:rowOff>
    </xdr:from>
    <xdr:to>
      <xdr:col>2</xdr:col>
      <xdr:colOff>570230</xdr:colOff>
      <xdr:row>11</xdr:row>
      <xdr:rowOff>459740</xdr:rowOff>
    </xdr:to>
    <xdr:pic>
      <xdr:nvPicPr>
        <xdr:cNvPr id="6" name="图片 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flipH="1">
          <a:off x="1767840" y="5044440"/>
          <a:ext cx="25209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46355</xdr:colOff>
      <xdr:row>11</xdr:row>
      <xdr:rowOff>64770</xdr:rowOff>
    </xdr:from>
    <xdr:to>
      <xdr:col>2</xdr:col>
      <xdr:colOff>298450</xdr:colOff>
      <xdr:row>11</xdr:row>
      <xdr:rowOff>466725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496060" y="5017770"/>
          <a:ext cx="25209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</xdr:colOff>
      <xdr:row>13</xdr:row>
      <xdr:rowOff>53340</xdr:rowOff>
    </xdr:from>
    <xdr:to>
      <xdr:col>2</xdr:col>
      <xdr:colOff>511810</xdr:colOff>
      <xdr:row>13</xdr:row>
      <xdr:rowOff>444500</xdr:rowOff>
    </xdr:to>
    <xdr:pic>
      <xdr:nvPicPr>
        <xdr:cNvPr id="8" name="图片 7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1493520" y="5946140"/>
          <a:ext cx="46799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12</xdr:row>
      <xdr:rowOff>43815</xdr:rowOff>
    </xdr:from>
    <xdr:to>
      <xdr:col>2</xdr:col>
      <xdr:colOff>485140</xdr:colOff>
      <xdr:row>13</xdr:row>
      <xdr:rowOff>93345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1503045" y="5466715"/>
          <a:ext cx="431800" cy="519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51435</xdr:colOff>
      <xdr:row>6</xdr:row>
      <xdr:rowOff>22860</xdr:rowOff>
    </xdr:from>
    <xdr:to>
      <xdr:col>2</xdr:col>
      <xdr:colOff>519430</xdr:colOff>
      <xdr:row>7</xdr:row>
      <xdr:rowOff>15875</xdr:rowOff>
    </xdr:to>
    <xdr:pic>
      <xdr:nvPicPr>
        <xdr:cNvPr id="10" name="图片 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501140" y="2626360"/>
          <a:ext cx="46799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64135</xdr:colOff>
      <xdr:row>7</xdr:row>
      <xdr:rowOff>38100</xdr:rowOff>
    </xdr:from>
    <xdr:to>
      <xdr:col>2</xdr:col>
      <xdr:colOff>495935</xdr:colOff>
      <xdr:row>7</xdr:row>
      <xdr:rowOff>293370</xdr:rowOff>
    </xdr:to>
    <xdr:pic>
      <xdr:nvPicPr>
        <xdr:cNvPr id="11" name="Picture 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1513840" y="3111500"/>
          <a:ext cx="431800" cy="255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45085</xdr:colOff>
      <xdr:row>5</xdr:row>
      <xdr:rowOff>70485</xdr:rowOff>
    </xdr:from>
    <xdr:to>
      <xdr:col>2</xdr:col>
      <xdr:colOff>549275</xdr:colOff>
      <xdr:row>5</xdr:row>
      <xdr:rowOff>448945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94790" y="2204085"/>
          <a:ext cx="504190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</xdr:colOff>
      <xdr:row>4</xdr:row>
      <xdr:rowOff>84455</xdr:rowOff>
    </xdr:from>
    <xdr:to>
      <xdr:col>2</xdr:col>
      <xdr:colOff>544195</xdr:colOff>
      <xdr:row>4</xdr:row>
      <xdr:rowOff>462915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489710" y="1748155"/>
          <a:ext cx="504190" cy="378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F2" sqref="F2"/>
    </sheetView>
  </sheetViews>
  <sheetFormatPr defaultColWidth="9" defaultRowHeight="14.25"/>
  <cols>
    <col min="1" max="1" width="7.25" style="1" customWidth="1"/>
    <col min="2" max="2" width="32" style="2" customWidth="1"/>
    <col min="3" max="3" width="8.9" style="1" customWidth="1"/>
    <col min="4" max="4" width="9.375" style="1" customWidth="1"/>
    <col min="5" max="5" width="12" style="2" customWidth="1"/>
    <col min="6" max="6" width="6.625" style="38" customWidth="1"/>
    <col min="7" max="7" width="8.5" style="2" customWidth="1"/>
    <col min="8" max="8" width="9" style="2"/>
    <col min="9" max="9" width="71" style="2" customWidth="1"/>
    <col min="10" max="10" width="9" style="2"/>
    <col min="11" max="11" width="10.125" style="2" customWidth="1"/>
    <col min="12" max="12" width="9" style="2"/>
  </cols>
  <sheetData>
    <row r="1" ht="54" customHeight="1" spans="1:9">
      <c r="A1" s="39" t="s">
        <v>0</v>
      </c>
      <c r="B1" s="39"/>
      <c r="C1" s="39"/>
      <c r="D1" s="39"/>
      <c r="E1" s="39"/>
      <c r="F1" s="39"/>
      <c r="G1" s="40"/>
      <c r="H1" s="40"/>
      <c r="I1" s="40"/>
    </row>
    <row r="2" ht="39" customHeight="1" spans="1:6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</row>
    <row r="3" ht="39" customHeight="1" spans="1:6">
      <c r="A3" s="42">
        <v>1</v>
      </c>
      <c r="B3" s="43" t="s">
        <v>7</v>
      </c>
      <c r="C3" s="42" t="s">
        <v>8</v>
      </c>
      <c r="D3" s="42" t="s">
        <v>9</v>
      </c>
      <c r="E3" s="42" t="s">
        <v>10</v>
      </c>
      <c r="F3" s="43"/>
    </row>
    <row r="4" ht="39" customHeight="1" spans="1:6">
      <c r="A4" s="42">
        <v>2</v>
      </c>
      <c r="B4" s="43" t="s">
        <v>11</v>
      </c>
      <c r="C4" s="42" t="s">
        <v>8</v>
      </c>
      <c r="D4" s="42" t="s">
        <v>12</v>
      </c>
      <c r="E4" s="42" t="s">
        <v>10</v>
      </c>
      <c r="F4" s="43"/>
    </row>
    <row r="5" ht="39" customHeight="1" spans="1:6">
      <c r="A5" s="42">
        <v>3</v>
      </c>
      <c r="B5" s="43" t="s">
        <v>13</v>
      </c>
      <c r="C5" s="42" t="s">
        <v>8</v>
      </c>
      <c r="D5" s="42" t="s">
        <v>14</v>
      </c>
      <c r="E5" s="42" t="s">
        <v>10</v>
      </c>
      <c r="F5" s="43"/>
    </row>
    <row r="6" ht="39" customHeight="1" spans="1:6">
      <c r="A6" s="42">
        <v>4</v>
      </c>
      <c r="B6" s="43" t="s">
        <v>15</v>
      </c>
      <c r="C6" s="42" t="s">
        <v>8</v>
      </c>
      <c r="D6" s="42" t="s">
        <v>16</v>
      </c>
      <c r="E6" s="42" t="s">
        <v>10</v>
      </c>
      <c r="F6" s="43"/>
    </row>
    <row r="7" ht="39" customHeight="1" spans="1:6">
      <c r="A7" s="42">
        <v>5</v>
      </c>
      <c r="B7" s="43" t="s">
        <v>17</v>
      </c>
      <c r="C7" s="42" t="s">
        <v>8</v>
      </c>
      <c r="D7" s="42" t="s">
        <v>18</v>
      </c>
      <c r="E7" s="42" t="s">
        <v>10</v>
      </c>
      <c r="F7" s="43"/>
    </row>
    <row r="8" ht="37" customHeight="1" spans="1:6">
      <c r="A8" s="42">
        <v>6</v>
      </c>
      <c r="B8" s="43" t="s">
        <v>19</v>
      </c>
      <c r="C8" s="42" t="s">
        <v>8</v>
      </c>
      <c r="D8" s="42" t="s">
        <v>20</v>
      </c>
      <c r="E8" s="42" t="s">
        <v>10</v>
      </c>
      <c r="F8" s="43"/>
    </row>
    <row r="9" s="36" customFormat="1" ht="35" customHeight="1" spans="1:12">
      <c r="A9" s="42">
        <v>7</v>
      </c>
      <c r="B9" s="43" t="s">
        <v>21</v>
      </c>
      <c r="C9" s="42" t="s">
        <v>8</v>
      </c>
      <c r="D9" s="42" t="s">
        <v>22</v>
      </c>
      <c r="E9" s="42" t="s">
        <v>10</v>
      </c>
      <c r="F9" s="43"/>
      <c r="G9" s="44"/>
      <c r="H9" s="45"/>
      <c r="I9" s="45"/>
      <c r="J9" s="45"/>
      <c r="K9" s="45"/>
      <c r="L9" s="45"/>
    </row>
    <row r="10" s="36" customFormat="1" ht="35" customHeight="1" spans="1:12">
      <c r="A10" s="42">
        <v>8</v>
      </c>
      <c r="B10" s="43" t="s">
        <v>23</v>
      </c>
      <c r="C10" s="42" t="s">
        <v>8</v>
      </c>
      <c r="D10" s="42" t="s">
        <v>24</v>
      </c>
      <c r="E10" s="42" t="s">
        <v>10</v>
      </c>
      <c r="F10" s="43"/>
      <c r="G10" s="45"/>
      <c r="H10" s="45"/>
      <c r="I10" s="45"/>
      <c r="J10" s="45"/>
      <c r="K10" s="45"/>
      <c r="L10" s="45"/>
    </row>
    <row r="11" s="37" customFormat="1" ht="35" customHeight="1" spans="1:12">
      <c r="A11" s="42">
        <v>9</v>
      </c>
      <c r="B11" s="43" t="s">
        <v>25</v>
      </c>
      <c r="C11" s="42" t="s">
        <v>8</v>
      </c>
      <c r="D11" s="42" t="s">
        <v>26</v>
      </c>
      <c r="E11" s="42" t="s">
        <v>10</v>
      </c>
      <c r="F11" s="43"/>
      <c r="G11" s="46"/>
      <c r="H11" s="47"/>
      <c r="I11" s="49"/>
      <c r="J11" s="49"/>
      <c r="K11" s="49"/>
      <c r="L11" s="49"/>
    </row>
    <row r="12" s="36" customFormat="1" ht="35" customHeight="1" spans="1:12">
      <c r="A12" s="42">
        <v>10</v>
      </c>
      <c r="B12" s="43" t="s">
        <v>27</v>
      </c>
      <c r="C12" s="42" t="s">
        <v>28</v>
      </c>
      <c r="D12" s="42" t="s">
        <v>29</v>
      </c>
      <c r="E12" s="42" t="s">
        <v>10</v>
      </c>
      <c r="F12" s="43"/>
      <c r="G12" s="45"/>
      <c r="H12" s="45"/>
      <c r="I12" s="45"/>
      <c r="J12" s="45"/>
      <c r="K12" s="45"/>
      <c r="L12" s="45"/>
    </row>
    <row r="13" s="36" customFormat="1" ht="35" customHeight="1" spans="1:12">
      <c r="A13" s="42">
        <v>11</v>
      </c>
      <c r="B13" s="43" t="s">
        <v>30</v>
      </c>
      <c r="C13" s="42" t="s">
        <v>8</v>
      </c>
      <c r="D13" s="42" t="s">
        <v>31</v>
      </c>
      <c r="E13" s="42" t="s">
        <v>10</v>
      </c>
      <c r="F13" s="43"/>
      <c r="G13" s="45"/>
      <c r="H13" s="45"/>
      <c r="I13" s="45"/>
      <c r="J13" s="45"/>
      <c r="K13" s="45"/>
      <c r="L13" s="45"/>
    </row>
    <row r="14" customFormat="1" ht="45" customHeight="1" spans="1:12">
      <c r="A14" s="42">
        <v>12</v>
      </c>
      <c r="B14" s="43" t="s">
        <v>32</v>
      </c>
      <c r="C14" s="42" t="s">
        <v>8</v>
      </c>
      <c r="D14" s="42" t="s">
        <v>33</v>
      </c>
      <c r="E14" s="42" t="s">
        <v>34</v>
      </c>
      <c r="F14" s="43"/>
      <c r="G14" s="2"/>
      <c r="H14" s="2"/>
      <c r="I14" s="2"/>
      <c r="J14" s="2"/>
      <c r="K14" s="2"/>
      <c r="L14" s="2"/>
    </row>
    <row r="15" s="36" customFormat="1" ht="35" customHeight="1" spans="1:12">
      <c r="A15" s="42">
        <v>13</v>
      </c>
      <c r="B15" s="43" t="s">
        <v>35</v>
      </c>
      <c r="C15" s="42" t="s">
        <v>36</v>
      </c>
      <c r="D15" s="42" t="s">
        <v>37</v>
      </c>
      <c r="E15" s="42" t="s">
        <v>10</v>
      </c>
      <c r="F15" s="43"/>
      <c r="G15" s="45"/>
      <c r="H15" s="45"/>
      <c r="I15" s="45"/>
      <c r="J15" s="45"/>
      <c r="K15" s="45"/>
      <c r="L15" s="45"/>
    </row>
    <row r="16" ht="45" customHeight="1" spans="1:6">
      <c r="A16" s="48" t="s">
        <v>38</v>
      </c>
      <c r="B16" s="48"/>
      <c r="C16" s="48" t="s">
        <v>39</v>
      </c>
      <c r="D16" s="48"/>
      <c r="E16" s="48"/>
      <c r="F16" s="48"/>
    </row>
    <row r="31" ht="43.5" customHeight="1"/>
  </sheetData>
  <mergeCells count="3">
    <mergeCell ref="A1:F1"/>
    <mergeCell ref="A16:B16"/>
    <mergeCell ref="C16:F16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J15" sqref="J15"/>
    </sheetView>
  </sheetViews>
  <sheetFormatPr defaultColWidth="9" defaultRowHeight="14.25" outlineLevelCol="7"/>
  <cols>
    <col min="3" max="3" width="3.2" customWidth="1"/>
    <col min="4" max="4" width="7.625" customWidth="1"/>
    <col min="5" max="8" width="10.625" customWidth="1"/>
  </cols>
  <sheetData>
    <row r="1" ht="37.5" customHeight="1" spans="1:8">
      <c r="A1" s="19" t="s">
        <v>40</v>
      </c>
      <c r="B1" s="19"/>
      <c r="C1" s="19"/>
      <c r="D1" s="19"/>
      <c r="E1" s="19"/>
      <c r="F1" s="19"/>
      <c r="G1" s="19"/>
      <c r="H1" s="19"/>
    </row>
    <row r="2" ht="24" customHeight="1" spans="1:8">
      <c r="A2" s="20" t="s">
        <v>41</v>
      </c>
      <c r="B2" s="20"/>
      <c r="C2" s="20"/>
      <c r="D2" s="20"/>
      <c r="E2" s="20"/>
      <c r="F2" s="20"/>
      <c r="G2" s="20"/>
      <c r="H2" s="20"/>
    </row>
    <row r="3" ht="23.25" customHeight="1" spans="1:8">
      <c r="A3" s="20" t="s">
        <v>42</v>
      </c>
      <c r="B3" s="20"/>
      <c r="C3" s="20"/>
      <c r="D3" s="20"/>
      <c r="E3" s="20"/>
      <c r="F3" s="20"/>
      <c r="G3" s="20"/>
      <c r="H3" s="20"/>
    </row>
    <row r="4" ht="25.5" customHeight="1" spans="1:8">
      <c r="A4" s="20" t="s">
        <v>43</v>
      </c>
      <c r="B4" s="20"/>
      <c r="C4" s="20"/>
      <c r="D4" s="20"/>
      <c r="E4" s="20"/>
      <c r="F4" s="20"/>
      <c r="G4" s="20"/>
      <c r="H4" s="20"/>
    </row>
    <row r="5" ht="30" customHeight="1" spans="1:8">
      <c r="A5" s="21" t="s">
        <v>44</v>
      </c>
      <c r="B5" s="21"/>
      <c r="C5" s="21"/>
      <c r="D5" s="21"/>
      <c r="E5" s="21"/>
      <c r="F5" s="21"/>
      <c r="G5" s="21"/>
      <c r="H5" s="21"/>
    </row>
    <row r="6" ht="20.25" customHeight="1" spans="1:8">
      <c r="A6" s="22" t="s">
        <v>1</v>
      </c>
      <c r="B6" s="23" t="s">
        <v>45</v>
      </c>
      <c r="C6" s="23"/>
      <c r="D6" s="23"/>
      <c r="E6" s="23" t="s">
        <v>46</v>
      </c>
      <c r="F6" s="23" t="s">
        <v>47</v>
      </c>
      <c r="G6" s="23" t="s">
        <v>48</v>
      </c>
      <c r="H6" s="23" t="s">
        <v>49</v>
      </c>
    </row>
    <row r="7" ht="20.25" customHeight="1" spans="1:8">
      <c r="A7" s="24" t="s">
        <v>50</v>
      </c>
      <c r="B7" s="25" t="s">
        <v>51</v>
      </c>
      <c r="C7" s="25"/>
      <c r="D7" s="25"/>
      <c r="E7" s="26">
        <f>E8+E9+E10+E11</f>
        <v>0</v>
      </c>
      <c r="F7" s="26">
        <v>0</v>
      </c>
      <c r="G7" s="26">
        <f>G8+G9+G10+G11</f>
        <v>0</v>
      </c>
      <c r="H7" s="27">
        <f>H8+H9+H10+H11+H12</f>
        <v>89000</v>
      </c>
    </row>
    <row r="8" ht="20.25" customHeight="1" spans="1:8">
      <c r="A8" s="28">
        <v>1.1</v>
      </c>
      <c r="B8" s="26" t="s">
        <v>52</v>
      </c>
      <c r="C8" s="26"/>
      <c r="D8" s="26"/>
      <c r="E8" s="26">
        <v>0</v>
      </c>
      <c r="F8" s="26">
        <v>0</v>
      </c>
      <c r="G8" s="26">
        <v>0</v>
      </c>
      <c r="H8" s="27">
        <f>'4 、结算明细表'!H24</f>
        <v>89000</v>
      </c>
    </row>
    <row r="9" ht="20.25" customHeight="1" spans="1:8">
      <c r="A9" s="28">
        <v>1.2</v>
      </c>
      <c r="B9" s="26" t="s">
        <v>53</v>
      </c>
      <c r="C9" s="26"/>
      <c r="D9" s="26"/>
      <c r="E9" s="26">
        <v>0</v>
      </c>
      <c r="F9" s="26">
        <v>0</v>
      </c>
      <c r="G9" s="26">
        <v>0</v>
      </c>
      <c r="H9" s="26"/>
    </row>
    <row r="10" ht="20.25" customHeight="1" spans="1:8">
      <c r="A10" s="28">
        <v>1.3</v>
      </c>
      <c r="B10" s="26" t="s">
        <v>54</v>
      </c>
      <c r="C10" s="26"/>
      <c r="D10" s="26"/>
      <c r="E10" s="26">
        <v>0</v>
      </c>
      <c r="F10" s="26">
        <v>0</v>
      </c>
      <c r="G10" s="26">
        <v>0</v>
      </c>
      <c r="H10" s="26">
        <v>0</v>
      </c>
    </row>
    <row r="11" ht="20.25" customHeight="1" spans="1:8">
      <c r="A11" s="28">
        <v>1.4</v>
      </c>
      <c r="B11" s="26" t="s">
        <v>55</v>
      </c>
      <c r="C11" s="26"/>
      <c r="D11" s="26"/>
      <c r="E11" s="26">
        <v>0</v>
      </c>
      <c r="F11" s="26">
        <v>0</v>
      </c>
      <c r="G11" s="26">
        <v>0</v>
      </c>
      <c r="H11" s="29">
        <v>0</v>
      </c>
    </row>
    <row r="12" ht="20.25" customHeight="1" spans="1:8">
      <c r="A12" s="28">
        <v>1.5</v>
      </c>
      <c r="B12" s="26" t="s">
        <v>56</v>
      </c>
      <c r="C12" s="26"/>
      <c r="D12" s="26"/>
      <c r="E12" s="30"/>
      <c r="F12" s="30"/>
      <c r="G12" s="26"/>
      <c r="H12" s="27">
        <v>0</v>
      </c>
    </row>
    <row r="13" ht="20.25" customHeight="1" spans="1:8">
      <c r="A13" s="24" t="s">
        <v>57</v>
      </c>
      <c r="B13" s="25" t="s">
        <v>58</v>
      </c>
      <c r="C13" s="25"/>
      <c r="D13" s="25"/>
      <c r="E13" s="26">
        <v>0</v>
      </c>
      <c r="F13" s="26"/>
      <c r="G13" s="26">
        <v>0</v>
      </c>
      <c r="H13" s="26">
        <v>0</v>
      </c>
    </row>
    <row r="14" ht="20.25" customHeight="1" spans="1:8">
      <c r="A14" s="28">
        <v>2.1</v>
      </c>
      <c r="B14" s="26" t="s">
        <v>59</v>
      </c>
      <c r="C14" s="26"/>
      <c r="D14" s="26"/>
      <c r="E14" s="26">
        <v>0</v>
      </c>
      <c r="F14" s="26"/>
      <c r="G14" s="26">
        <v>0</v>
      </c>
      <c r="H14" s="26">
        <v>0</v>
      </c>
    </row>
    <row r="15" ht="20.25" customHeight="1" spans="1:8">
      <c r="A15" s="28">
        <v>2.2</v>
      </c>
      <c r="B15" s="26" t="s">
        <v>59</v>
      </c>
      <c r="C15" s="26"/>
      <c r="D15" s="26"/>
      <c r="E15" s="26">
        <v>0</v>
      </c>
      <c r="F15" s="26"/>
      <c r="G15" s="26">
        <v>0</v>
      </c>
      <c r="H15" s="26">
        <v>0</v>
      </c>
    </row>
    <row r="16" ht="20.25" customHeight="1" spans="1:8">
      <c r="A16" s="24" t="s">
        <v>60</v>
      </c>
      <c r="B16" s="25" t="s">
        <v>61</v>
      </c>
      <c r="C16" s="25"/>
      <c r="D16" s="26" t="s">
        <v>62</v>
      </c>
      <c r="E16" s="31">
        <f>H7</f>
        <v>89000</v>
      </c>
      <c r="F16" s="31"/>
      <c r="G16" s="31"/>
      <c r="H16" s="31"/>
    </row>
    <row r="17" ht="20.25" customHeight="1" spans="1:8">
      <c r="A17" s="24"/>
      <c r="B17" s="25"/>
      <c r="C17" s="25"/>
      <c r="D17" s="26" t="s">
        <v>63</v>
      </c>
      <c r="E17" s="32">
        <f>E16</f>
        <v>89000</v>
      </c>
      <c r="F17" s="32"/>
      <c r="G17" s="32"/>
      <c r="H17" s="32"/>
    </row>
    <row r="18" ht="20.25" customHeight="1" spans="1:8">
      <c r="A18" s="24" t="s">
        <v>64</v>
      </c>
      <c r="B18" s="25" t="s">
        <v>65</v>
      </c>
      <c r="C18" s="25"/>
      <c r="D18" s="25"/>
      <c r="E18" s="26">
        <v>0</v>
      </c>
      <c r="F18" s="26"/>
      <c r="G18" s="26"/>
      <c r="H18" s="26"/>
    </row>
    <row r="19" ht="20.25" customHeight="1" spans="1:8">
      <c r="A19" s="28">
        <v>4.1</v>
      </c>
      <c r="B19" s="26" t="s">
        <v>66</v>
      </c>
      <c r="C19" s="26"/>
      <c r="D19" s="26"/>
      <c r="E19" s="26">
        <v>0</v>
      </c>
      <c r="F19" s="26"/>
      <c r="G19" s="26"/>
      <c r="H19" s="26"/>
    </row>
    <row r="20" ht="20.25" customHeight="1" spans="1:8">
      <c r="A20" s="28">
        <v>4.2</v>
      </c>
      <c r="B20" s="26" t="s">
        <v>67</v>
      </c>
      <c r="C20" s="26"/>
      <c r="D20" s="26"/>
      <c r="E20" s="26">
        <v>0</v>
      </c>
      <c r="F20" s="26"/>
      <c r="G20" s="26"/>
      <c r="H20" s="26"/>
    </row>
    <row r="21" ht="20.25" customHeight="1" spans="1:8">
      <c r="A21" s="24" t="s">
        <v>68</v>
      </c>
      <c r="B21" s="25" t="s">
        <v>69</v>
      </c>
      <c r="C21" s="25"/>
      <c r="D21" s="25"/>
      <c r="E21" s="26">
        <v>0</v>
      </c>
      <c r="F21" s="26"/>
      <c r="G21" s="26"/>
      <c r="H21" s="26"/>
    </row>
    <row r="22" ht="20.25" customHeight="1" spans="1:8">
      <c r="A22" s="28">
        <v>5.1</v>
      </c>
      <c r="B22" s="26" t="s">
        <v>70</v>
      </c>
      <c r="C22" s="26"/>
      <c r="D22" s="26"/>
      <c r="E22" s="26" t="s">
        <v>71</v>
      </c>
      <c r="F22" s="26"/>
      <c r="G22" s="26"/>
      <c r="H22" s="26"/>
    </row>
    <row r="23" ht="20.25" customHeight="1" spans="1:8">
      <c r="A23" s="28">
        <v>5.2</v>
      </c>
      <c r="B23" s="26" t="s">
        <v>72</v>
      </c>
      <c r="C23" s="26"/>
      <c r="D23" s="26"/>
      <c r="E23" s="26" t="s">
        <v>71</v>
      </c>
      <c r="F23" s="26"/>
      <c r="G23" s="26"/>
      <c r="H23" s="26"/>
    </row>
    <row r="24" ht="20.25" customHeight="1" spans="1:8">
      <c r="A24" s="24" t="s">
        <v>73</v>
      </c>
      <c r="B24" s="25" t="s">
        <v>74</v>
      </c>
      <c r="C24" s="26" t="s">
        <v>62</v>
      </c>
      <c r="D24" s="26"/>
      <c r="E24" s="31">
        <f>E16</f>
        <v>89000</v>
      </c>
      <c r="F24" s="26"/>
      <c r="G24" s="26"/>
      <c r="H24" s="26"/>
    </row>
    <row r="25" ht="20.25" customHeight="1" spans="1:8">
      <c r="A25" s="24"/>
      <c r="B25" s="25"/>
      <c r="C25" s="26" t="s">
        <v>63</v>
      </c>
      <c r="D25" s="26"/>
      <c r="E25" s="32">
        <f>E17</f>
        <v>89000</v>
      </c>
      <c r="F25" s="32"/>
      <c r="G25" s="32"/>
      <c r="H25" s="32"/>
    </row>
    <row r="26" ht="20.25" customHeight="1" spans="1:8">
      <c r="A26" s="24" t="s">
        <v>75</v>
      </c>
      <c r="B26" s="25" t="s">
        <v>76</v>
      </c>
      <c r="C26" s="26" t="s">
        <v>62</v>
      </c>
      <c r="D26" s="26"/>
      <c r="E26" s="31">
        <f>E24</f>
        <v>89000</v>
      </c>
      <c r="F26" s="26"/>
      <c r="G26" s="26"/>
      <c r="H26" s="26"/>
    </row>
    <row r="27" ht="20.25" customHeight="1" spans="1:8">
      <c r="A27" s="24"/>
      <c r="B27" s="25"/>
      <c r="C27" s="26" t="s">
        <v>63</v>
      </c>
      <c r="D27" s="26"/>
      <c r="E27" s="32">
        <f>E17</f>
        <v>89000</v>
      </c>
      <c r="F27" s="32"/>
      <c r="G27" s="32"/>
      <c r="H27" s="32"/>
    </row>
    <row r="28" spans="1:8">
      <c r="A28" s="33"/>
      <c r="B28" s="33"/>
      <c r="C28" s="33"/>
      <c r="D28" s="33"/>
      <c r="E28" s="33"/>
      <c r="F28" s="33"/>
      <c r="G28" s="33"/>
      <c r="H28" s="33"/>
    </row>
    <row r="29" spans="1:8">
      <c r="A29" s="34" t="s">
        <v>77</v>
      </c>
      <c r="B29" s="34"/>
      <c r="C29" s="34"/>
      <c r="D29" s="34"/>
      <c r="E29" s="34"/>
      <c r="F29" s="34"/>
      <c r="G29" s="34"/>
      <c r="H29" s="34"/>
    </row>
    <row r="30" spans="1:1">
      <c r="A30" s="35"/>
    </row>
    <row r="31" spans="1:1">
      <c r="A31" s="35"/>
    </row>
    <row r="32" spans="1:8">
      <c r="A32" s="34" t="s">
        <v>78</v>
      </c>
      <c r="B32" s="34"/>
      <c r="C32" s="34"/>
      <c r="D32" s="34"/>
      <c r="E32" s="34"/>
      <c r="F32" s="34"/>
      <c r="G32" s="34"/>
      <c r="H32" s="34"/>
    </row>
    <row r="33" spans="1:1">
      <c r="A33" s="35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opLeftCell="A5" workbookViewId="0">
      <selection activeCell="N11" sqref="N11"/>
    </sheetView>
  </sheetViews>
  <sheetFormatPr defaultColWidth="9" defaultRowHeight="14.25"/>
  <cols>
    <col min="1" max="1" width="4.625" style="1" customWidth="1"/>
    <col min="2" max="2" width="14.4" style="1" customWidth="1"/>
    <col min="3" max="3" width="10.9" style="1" customWidth="1"/>
    <col min="4" max="4" width="16.25" style="1" customWidth="1"/>
    <col min="5" max="5" width="6.5" style="1" customWidth="1"/>
    <col min="6" max="6" width="5.375" style="1" customWidth="1"/>
    <col min="7" max="8" width="6.375" style="1" customWidth="1"/>
    <col min="9" max="9" width="17.625" style="2" customWidth="1"/>
    <col min="10" max="16384" width="9" style="2"/>
  </cols>
  <sheetData>
    <row r="1" ht="38" customHeight="1" spans="1:9">
      <c r="A1" s="3" t="s">
        <v>79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 t="s">
        <v>80</v>
      </c>
      <c r="C2" s="5" t="s">
        <v>81</v>
      </c>
      <c r="D2" s="4" t="s">
        <v>82</v>
      </c>
      <c r="E2" s="4" t="s">
        <v>83</v>
      </c>
      <c r="F2" s="5" t="s">
        <v>84</v>
      </c>
      <c r="G2" s="5" t="s">
        <v>85</v>
      </c>
      <c r="H2" s="5" t="s">
        <v>86</v>
      </c>
      <c r="I2" s="5" t="s">
        <v>6</v>
      </c>
    </row>
    <row r="3" ht="26" customHeight="1" spans="1:9">
      <c r="A3" s="4" t="s">
        <v>50</v>
      </c>
      <c r="B3" s="4" t="s">
        <v>87</v>
      </c>
      <c r="C3" s="5"/>
      <c r="D3" s="4"/>
      <c r="E3" s="4"/>
      <c r="F3" s="5"/>
      <c r="G3" s="5"/>
      <c r="H3" s="5"/>
      <c r="I3" s="5"/>
    </row>
    <row r="4" ht="37" customHeight="1" spans="1:9">
      <c r="A4" s="6">
        <v>1</v>
      </c>
      <c r="B4" s="7" t="s">
        <v>88</v>
      </c>
      <c r="C4" s="8"/>
      <c r="D4" s="7" t="s">
        <v>89</v>
      </c>
      <c r="E4" s="7">
        <v>1</v>
      </c>
      <c r="F4" s="8" t="s">
        <v>90</v>
      </c>
      <c r="G4" s="9">
        <v>11000</v>
      </c>
      <c r="H4" s="9">
        <f>E4*G4</f>
        <v>11000</v>
      </c>
      <c r="I4" s="9"/>
    </row>
    <row r="5" ht="37" customHeight="1" spans="1:9">
      <c r="A5" s="6">
        <v>2</v>
      </c>
      <c r="B5" s="7" t="s">
        <v>91</v>
      </c>
      <c r="C5" s="8"/>
      <c r="D5" s="7" t="s">
        <v>92</v>
      </c>
      <c r="E5" s="7">
        <v>1</v>
      </c>
      <c r="F5" s="8" t="s">
        <v>90</v>
      </c>
      <c r="G5" s="9">
        <v>20000</v>
      </c>
      <c r="H5" s="9">
        <f>E5*G5</f>
        <v>20000</v>
      </c>
      <c r="I5" s="9"/>
    </row>
    <row r="6" ht="37" customHeight="1" spans="1:9">
      <c r="A6" s="6">
        <v>3</v>
      </c>
      <c r="B6" s="7" t="s">
        <v>93</v>
      </c>
      <c r="C6" s="8"/>
      <c r="D6" s="7" t="s">
        <v>94</v>
      </c>
      <c r="E6" s="7">
        <v>1</v>
      </c>
      <c r="F6" s="8" t="s">
        <v>90</v>
      </c>
      <c r="G6" s="9">
        <v>7000</v>
      </c>
      <c r="H6" s="9">
        <f>E6*G6</f>
        <v>7000</v>
      </c>
      <c r="I6" s="9"/>
    </row>
    <row r="7" ht="37" customHeight="1" spans="1:9">
      <c r="A7" s="6">
        <v>4</v>
      </c>
      <c r="B7" s="7" t="s">
        <v>95</v>
      </c>
      <c r="C7" s="8"/>
      <c r="D7" s="7" t="s">
        <v>96</v>
      </c>
      <c r="E7" s="7">
        <v>2</v>
      </c>
      <c r="F7" s="8" t="s">
        <v>90</v>
      </c>
      <c r="G7" s="9">
        <v>4000</v>
      </c>
      <c r="H7" s="9">
        <f>E7*G7</f>
        <v>8000</v>
      </c>
      <c r="I7" s="16" t="s">
        <v>97</v>
      </c>
    </row>
    <row r="8" ht="37" customHeight="1" spans="1:9">
      <c r="A8" s="6">
        <v>5</v>
      </c>
      <c r="B8" s="7" t="s">
        <v>98</v>
      </c>
      <c r="C8" s="8"/>
      <c r="D8" s="7" t="s">
        <v>99</v>
      </c>
      <c r="E8" s="7">
        <v>0</v>
      </c>
      <c r="F8" s="8" t="s">
        <v>90</v>
      </c>
      <c r="G8" s="9">
        <v>4000</v>
      </c>
      <c r="H8" s="9">
        <f>E8*G8</f>
        <v>0</v>
      </c>
      <c r="I8" s="17"/>
    </row>
    <row r="9" ht="37" customHeight="1" spans="1:9">
      <c r="A9" s="6">
        <v>6</v>
      </c>
      <c r="B9" s="7" t="s">
        <v>100</v>
      </c>
      <c r="C9" s="8"/>
      <c r="D9" s="7" t="s">
        <v>101</v>
      </c>
      <c r="E9" s="7">
        <v>1</v>
      </c>
      <c r="F9" s="8" t="s">
        <v>90</v>
      </c>
      <c r="G9" s="9">
        <v>4000</v>
      </c>
      <c r="H9" s="9">
        <f t="shared" ref="H9:H18" si="0">E9*G9</f>
        <v>4000</v>
      </c>
      <c r="I9" s="6"/>
    </row>
    <row r="10" ht="37" customHeight="1" spans="1:9">
      <c r="A10" s="6">
        <v>7</v>
      </c>
      <c r="B10" s="7" t="s">
        <v>102</v>
      </c>
      <c r="C10" s="8"/>
      <c r="D10" s="7" t="s">
        <v>103</v>
      </c>
      <c r="E10" s="7">
        <v>3</v>
      </c>
      <c r="F10" s="8" t="s">
        <v>104</v>
      </c>
      <c r="G10" s="9">
        <v>400</v>
      </c>
      <c r="H10" s="9">
        <f t="shared" si="0"/>
        <v>1200</v>
      </c>
      <c r="I10" s="9"/>
    </row>
    <row r="11" ht="37" customHeight="1" spans="1:9">
      <c r="A11" s="6">
        <v>8</v>
      </c>
      <c r="B11" s="7" t="s">
        <v>105</v>
      </c>
      <c r="C11" s="8"/>
      <c r="D11" s="7" t="s">
        <v>106</v>
      </c>
      <c r="E11" s="7">
        <v>3</v>
      </c>
      <c r="F11" s="8" t="s">
        <v>104</v>
      </c>
      <c r="G11" s="9">
        <v>390</v>
      </c>
      <c r="H11" s="9">
        <f t="shared" si="0"/>
        <v>1170</v>
      </c>
      <c r="I11" s="9"/>
    </row>
    <row r="12" ht="37" customHeight="1" spans="1:9">
      <c r="A12" s="6">
        <v>9</v>
      </c>
      <c r="B12" s="7" t="s">
        <v>107</v>
      </c>
      <c r="C12" s="8"/>
      <c r="D12" s="7" t="s">
        <v>108</v>
      </c>
      <c r="E12" s="7">
        <v>10</v>
      </c>
      <c r="F12" s="8" t="s">
        <v>104</v>
      </c>
      <c r="G12" s="9">
        <v>25</v>
      </c>
      <c r="H12" s="9">
        <f t="shared" si="0"/>
        <v>250</v>
      </c>
      <c r="I12" s="9"/>
    </row>
    <row r="13" ht="37" customHeight="1" spans="1:9">
      <c r="A13" s="6">
        <v>10</v>
      </c>
      <c r="B13" s="7" t="s">
        <v>109</v>
      </c>
      <c r="C13" s="8"/>
      <c r="D13" s="7" t="s">
        <v>110</v>
      </c>
      <c r="E13" s="7">
        <v>4</v>
      </c>
      <c r="F13" s="8" t="s">
        <v>111</v>
      </c>
      <c r="G13" s="9">
        <v>200</v>
      </c>
      <c r="H13" s="9">
        <f t="shared" si="0"/>
        <v>800</v>
      </c>
      <c r="I13" s="9"/>
    </row>
    <row r="14" ht="37" customHeight="1" spans="1:9">
      <c r="A14" s="6">
        <v>11</v>
      </c>
      <c r="B14" s="7" t="s">
        <v>112</v>
      </c>
      <c r="C14" s="8"/>
      <c r="D14" s="7" t="s">
        <v>113</v>
      </c>
      <c r="E14" s="7">
        <v>1</v>
      </c>
      <c r="F14" s="8" t="s">
        <v>111</v>
      </c>
      <c r="G14" s="9">
        <v>1500</v>
      </c>
      <c r="H14" s="9">
        <f t="shared" si="0"/>
        <v>1500</v>
      </c>
      <c r="I14" s="9"/>
    </row>
    <row r="15" spans="1:9">
      <c r="A15" s="6">
        <v>12</v>
      </c>
      <c r="B15" s="7" t="s">
        <v>114</v>
      </c>
      <c r="C15" s="8"/>
      <c r="D15" s="7"/>
      <c r="E15" s="7">
        <v>800</v>
      </c>
      <c r="F15" s="8" t="s">
        <v>104</v>
      </c>
      <c r="G15" s="9">
        <v>4</v>
      </c>
      <c r="H15" s="9">
        <f t="shared" si="0"/>
        <v>3200</v>
      </c>
      <c r="I15" s="9"/>
    </row>
    <row r="16" spans="1:9">
      <c r="A16" s="6">
        <v>14</v>
      </c>
      <c r="B16" s="7" t="s">
        <v>115</v>
      </c>
      <c r="C16" s="8"/>
      <c r="D16" s="7" t="s">
        <v>116</v>
      </c>
      <c r="E16" s="7">
        <v>24</v>
      </c>
      <c r="F16" s="8" t="s">
        <v>117</v>
      </c>
      <c r="G16" s="9">
        <v>500</v>
      </c>
      <c r="H16" s="9">
        <f t="shared" si="0"/>
        <v>12000</v>
      </c>
      <c r="I16" s="9"/>
    </row>
    <row r="17" ht="21" customHeight="1" spans="1:9">
      <c r="A17" s="6">
        <v>15</v>
      </c>
      <c r="B17" s="7" t="s">
        <v>118</v>
      </c>
      <c r="C17" s="8"/>
      <c r="D17" s="7"/>
      <c r="E17" s="7">
        <v>2</v>
      </c>
      <c r="F17" s="8" t="s">
        <v>119</v>
      </c>
      <c r="G17" s="9">
        <v>7000</v>
      </c>
      <c r="H17" s="9">
        <f t="shared" si="0"/>
        <v>14000</v>
      </c>
      <c r="I17" s="9"/>
    </row>
    <row r="18" ht="21" customHeight="1" spans="1:9">
      <c r="A18" s="6">
        <v>16</v>
      </c>
      <c r="B18" s="7" t="s">
        <v>120</v>
      </c>
      <c r="C18" s="8"/>
      <c r="D18" s="7"/>
      <c r="E18" s="7">
        <v>2</v>
      </c>
      <c r="F18" s="8" t="s">
        <v>121</v>
      </c>
      <c r="G18" s="9">
        <v>2000</v>
      </c>
      <c r="H18" s="9">
        <f t="shared" si="0"/>
        <v>4000</v>
      </c>
      <c r="I18" s="9"/>
    </row>
    <row r="19" ht="21" customHeight="1" spans="1:9">
      <c r="A19" s="6">
        <v>17</v>
      </c>
      <c r="B19" s="7" t="s">
        <v>122</v>
      </c>
      <c r="C19" s="8"/>
      <c r="D19" s="7"/>
      <c r="E19" s="7"/>
      <c r="F19" s="8"/>
      <c r="G19" s="9"/>
      <c r="H19" s="9">
        <f>SUM(H4:H18)</f>
        <v>88120</v>
      </c>
      <c r="I19" s="9"/>
    </row>
    <row r="20" ht="21" customHeight="1" spans="1:9">
      <c r="A20" s="6">
        <v>18</v>
      </c>
      <c r="B20" s="7" t="s">
        <v>123</v>
      </c>
      <c r="C20" s="8"/>
      <c r="D20" s="7"/>
      <c r="E20" s="7"/>
      <c r="F20" s="8"/>
      <c r="G20" s="10">
        <v>0.01</v>
      </c>
      <c r="H20" s="9">
        <v>880</v>
      </c>
      <c r="I20" s="9"/>
    </row>
    <row r="21" ht="21" customHeight="1" spans="1:9">
      <c r="A21" s="6">
        <v>19</v>
      </c>
      <c r="B21" s="7" t="s">
        <v>124</v>
      </c>
      <c r="C21" s="8"/>
      <c r="D21" s="7"/>
      <c r="E21" s="7"/>
      <c r="F21" s="9"/>
      <c r="G21" s="9"/>
      <c r="H21" s="9">
        <f>H20+H19</f>
        <v>89000</v>
      </c>
      <c r="I21" s="9"/>
    </row>
    <row r="22" spans="1:9">
      <c r="A22" s="11" t="s">
        <v>57</v>
      </c>
      <c r="B22" s="11" t="s">
        <v>125</v>
      </c>
      <c r="C22" s="11"/>
      <c r="D22" s="11"/>
      <c r="E22" s="11"/>
      <c r="F22" s="12"/>
      <c r="G22" s="13"/>
      <c r="H22" s="14">
        <v>0</v>
      </c>
      <c r="I22" s="18"/>
    </row>
    <row r="23" spans="1:9">
      <c r="A23" s="12" t="s">
        <v>60</v>
      </c>
      <c r="B23" s="13" t="s">
        <v>124</v>
      </c>
      <c r="C23" s="12"/>
      <c r="D23" s="12"/>
      <c r="E23" s="12"/>
      <c r="F23" s="12"/>
      <c r="G23" s="15"/>
      <c r="H23" s="14">
        <f>H21+H22</f>
        <v>89000</v>
      </c>
      <c r="I23" s="18"/>
    </row>
    <row r="24" spans="1:9">
      <c r="A24" s="14" t="s">
        <v>64</v>
      </c>
      <c r="B24" s="14" t="s">
        <v>126</v>
      </c>
      <c r="C24" s="14"/>
      <c r="D24" s="14"/>
      <c r="E24" s="14"/>
      <c r="F24" s="14"/>
      <c r="G24" s="14"/>
      <c r="H24" s="14">
        <f>H23</f>
        <v>89000</v>
      </c>
      <c r="I24" s="18"/>
    </row>
    <row r="26" spans="2:5">
      <c r="B26" s="1" t="s">
        <v>127</v>
      </c>
      <c r="E26" s="1" t="s">
        <v>128</v>
      </c>
    </row>
    <row r="29" spans="2:5">
      <c r="B29" s="1" t="s">
        <v>129</v>
      </c>
      <c r="E29" s="1" t="s">
        <v>129</v>
      </c>
    </row>
  </sheetData>
  <mergeCells count="2">
    <mergeCell ref="A1:I1"/>
    <mergeCell ref="I7:I8"/>
  </mergeCells>
  <pageMargins left="0.357638888888889" right="0.357638888888889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2024-11-11T07:55:39Z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24D3D889F81742DCB407F569B7B80C18_13</vt:lpwstr>
  </property>
</Properties>
</file>