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activeTab="1"/>
  </bookViews>
  <sheets>
    <sheet name="核对指标表" sheetId="6" r:id="rId1"/>
    <sheet name="争议" sheetId="7" r:id="rId2"/>
    <sheet name="单位工程封面" sheetId="1" r:id="rId3"/>
    <sheet name="单位工程取费表" sheetId="2" r:id="rId4"/>
    <sheet name="单位工程实体子目预算书" sheetId="3" r:id="rId5"/>
    <sheet name="单位工程单价措施子目预算书" sheetId="4" r:id="rId6"/>
    <sheet name="单位工程人材机差价表" sheetId="5" r:id="rId7"/>
  </sheets>
  <definedNames>
    <definedName name="_xlnm._FilterDatabase" localSheetId="4" hidden="1">单位工程实体子目预算书!$A$4:$I$131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<sst xmlns="http://schemas.openxmlformats.org/spreadsheetml/2006/main" count="1588" uniqueCount="1073">
  <si>
    <t>开元壹号61#地块供暖工程(万达商业)</t>
  </si>
  <si>
    <t>供热面积（m2)</t>
  </si>
  <si>
    <t>序号</t>
  </si>
  <si>
    <t>项目名称</t>
  </si>
  <si>
    <t>第一次报送造价（元）</t>
  </si>
  <si>
    <t>经核对后（图纸增加管道）第二次造价（元）</t>
  </si>
  <si>
    <t>备注</t>
  </si>
  <si>
    <t>单方指标（元/m2）</t>
  </si>
  <si>
    <t>争议项我方意见</t>
  </si>
  <si>
    <t>涉及金额（万元）</t>
  </si>
  <si>
    <t>预算与市场价差额（万元）</t>
  </si>
  <si>
    <t>解决方案</t>
  </si>
  <si>
    <t xml:space="preserve">   夜间施工增加费、二次搬运费、冬雨季施工增加费不会发生、不应记取</t>
  </si>
  <si>
    <t>管道主材价格高2.5倍，阀门价格高4-7倍</t>
  </si>
  <si>
    <t>设计费和监理费，按总价9%记取，是否有依据？</t>
  </si>
  <si>
    <t>板式换热机组一共3套，费用一共250.9万，费用是否过高？</t>
  </si>
  <si>
    <t>合计</t>
  </si>
  <si>
    <t>建  设  工  程  预  算  书</t>
  </si>
  <si>
    <t>建设单位：</t>
  </si>
  <si>
    <t>工程名称：</t>
  </si>
  <si>
    <t>开元壹号61#地块供暖工程-万达商业部分</t>
  </si>
  <si>
    <t>建筑面积：</t>
  </si>
  <si>
    <t xml:space="preserve"> </t>
  </si>
  <si>
    <t>工程造价：</t>
  </si>
  <si>
    <t>4590746.91 元</t>
  </si>
  <si>
    <t>施工单位：</t>
  </si>
  <si>
    <t>编制单位：</t>
  </si>
  <si>
    <t>编制人：</t>
  </si>
  <si>
    <t>审核单位：</t>
  </si>
  <si>
    <t>审核人：</t>
  </si>
  <si>
    <t>编制时间：</t>
  </si>
  <si>
    <t>单位工程费用汇总表</t>
  </si>
  <si>
    <t>单位工程名称：开元壹号61#地块供暖工程-万达商业部分</t>
  </si>
  <si>
    <t>第1页 共2页</t>
  </si>
  <si>
    <t>费用名称</t>
  </si>
  <si>
    <t>取费计算式</t>
  </si>
  <si>
    <t>费率</t>
  </si>
  <si>
    <t>金额(元)</t>
  </si>
  <si>
    <t>1</t>
  </si>
  <si>
    <t>分部分项工程费</t>
  </si>
  <si>
    <t>[1.2]+[1.3]+[1.4]+[1.5]+[1.6]+[1.7]</t>
  </si>
  <si>
    <t>3811226.61</t>
  </si>
  <si>
    <t>1.1</t>
  </si>
  <si>
    <t>其中：综合工日</t>
  </si>
  <si>
    <t>ZHGR</t>
  </si>
  <si>
    <t>1235.33</t>
  </si>
  <si>
    <t>1.2</t>
  </si>
  <si>
    <t>　　　定额人工费</t>
  </si>
  <si>
    <t>GCRGF</t>
  </si>
  <si>
    <t>120400.10</t>
  </si>
  <si>
    <t>1.3</t>
  </si>
  <si>
    <t>　　　定额材料费</t>
  </si>
  <si>
    <t>GCCLF</t>
  </si>
  <si>
    <t>2599334.87</t>
  </si>
  <si>
    <t>1.4</t>
  </si>
  <si>
    <t>　　　定额机械费</t>
  </si>
  <si>
    <t>GCJXF</t>
  </si>
  <si>
    <t>53903.71</t>
  </si>
  <si>
    <t>1.5</t>
  </si>
  <si>
    <t>　　　定额管理费</t>
  </si>
  <si>
    <t>GCGLF</t>
  </si>
  <si>
    <t>27112.79</t>
  </si>
  <si>
    <t>1.6</t>
  </si>
  <si>
    <t>　　　定额利润</t>
  </si>
  <si>
    <t>GCLR</t>
  </si>
  <si>
    <t>14662.89</t>
  </si>
  <si>
    <t>1.7</t>
  </si>
  <si>
    <t>　　　调差：</t>
  </si>
  <si>
    <t>[1.7.1]+[1.7.2]+[1.7.3]+[1.7.4]</t>
  </si>
  <si>
    <t>995812.25</t>
  </si>
  <si>
    <t>1.7.1</t>
  </si>
  <si>
    <t>　　　 人工费差价</t>
  </si>
  <si>
    <t>ST_ZSTC_RG</t>
  </si>
  <si>
    <t>19411.68</t>
  </si>
  <si>
    <t>1.7.2</t>
  </si>
  <si>
    <t>　　　 材料费差价</t>
  </si>
  <si>
    <t>DECLC+WJJC+GCSBF</t>
  </si>
  <si>
    <t>966981.92</t>
  </si>
  <si>
    <t>1.7.3</t>
  </si>
  <si>
    <t>　　　 机械费差价</t>
  </si>
  <si>
    <t>ST_ZSTC_JXRG+JXFXCLC0+JXFXJXC0+JXC1</t>
  </si>
  <si>
    <t>7747.60</t>
  </si>
  <si>
    <t>1.7.4</t>
  </si>
  <si>
    <t>　　　 管理费差价</t>
  </si>
  <si>
    <t>ST_ZSTC_GLF</t>
  </si>
  <si>
    <t>1671.05</t>
  </si>
  <si>
    <t>2</t>
  </si>
  <si>
    <t>措施项目费</t>
  </si>
  <si>
    <t>[2.2]+[2.3]+[2.4]</t>
  </si>
  <si>
    <t>32633.22</t>
  </si>
  <si>
    <t>2.1</t>
  </si>
  <si>
    <t>CSZHGR</t>
  </si>
  <si>
    <t>18.40</t>
  </si>
  <si>
    <t>2.2</t>
  </si>
  <si>
    <t>　安全文明施工费</t>
  </si>
  <si>
    <t>GCAWF</t>
  </si>
  <si>
    <t>20021.89</t>
  </si>
  <si>
    <t>2.3</t>
  </si>
  <si>
    <t xml:space="preserve">  单价类措施费</t>
  </si>
  <si>
    <t>[2.3.1]+[2.3.2]+[2.3.3]+[2.3.4]+[2.3.5]+[2.3.6]</t>
  </si>
  <si>
    <t>5161.21</t>
  </si>
  <si>
    <t>2.3.1</t>
  </si>
  <si>
    <t>　　定额人工费</t>
  </si>
  <si>
    <t>CSRGF</t>
  </si>
  <si>
    <t>1491.44</t>
  </si>
  <si>
    <t>2.3.2</t>
  </si>
  <si>
    <t>　　定额材料费</t>
  </si>
  <si>
    <t>CSCLF</t>
  </si>
  <si>
    <t>142.11</t>
  </si>
  <si>
    <t>2.3.3</t>
  </si>
  <si>
    <t>　　定额机械费</t>
  </si>
  <si>
    <t>CSJXF</t>
  </si>
  <si>
    <t>2376.30</t>
  </si>
  <si>
    <t>2.3.4</t>
  </si>
  <si>
    <t>　　定额管理费</t>
  </si>
  <si>
    <t>CSGLF</t>
  </si>
  <si>
    <t>503.82</t>
  </si>
  <si>
    <t>2.3.5</t>
  </si>
  <si>
    <t>　　定额利润</t>
  </si>
  <si>
    <t>CSLR</t>
  </si>
  <si>
    <t>328.66</t>
  </si>
  <si>
    <t>2.3.6</t>
  </si>
  <si>
    <t>　　调差：</t>
  </si>
  <si>
    <t>[2.3.6.1]+[2.3.6.2]+[2.3.6.3]+[2.3.6.4]</t>
  </si>
  <si>
    <t>318.88</t>
  </si>
  <si>
    <t>2.3.6.1</t>
  </si>
  <si>
    <t>　　　人工费差价</t>
  </si>
  <si>
    <t>CS_ZSTC_RG</t>
  </si>
  <si>
    <t>95.53</t>
  </si>
  <si>
    <t>2.3.6.2</t>
  </si>
  <si>
    <t>　　　材料费差价</t>
  </si>
  <si>
    <t>CSCLC</t>
  </si>
  <si>
    <t>0.00</t>
  </si>
  <si>
    <t>2.3.6.3</t>
  </si>
  <si>
    <t>　　　机械费差价</t>
  </si>
  <si>
    <t>CS_ZSTC_JXRG+CS_JXFXCLC+CS_JXFXJXC+JXC2</t>
  </si>
  <si>
    <t>190.70</t>
  </si>
  <si>
    <t>2.3.6.4</t>
  </si>
  <si>
    <t>　　　管理费差价</t>
  </si>
  <si>
    <t>CS_ZSTC_GLF</t>
  </si>
  <si>
    <t>32.65</t>
  </si>
  <si>
    <t>2.4</t>
  </si>
  <si>
    <t xml:space="preserve">  其他措施费(费率类)</t>
  </si>
  <si>
    <t>[2.4.1]+[2.4.2]</t>
  </si>
  <si>
    <t>7450.12</t>
  </si>
  <si>
    <t>2.4.1</t>
  </si>
  <si>
    <t xml:space="preserve">   其他措施费(费率类)</t>
  </si>
  <si>
    <t>[2.4.1.1]+[2.4.1.2]+[2.4.1.3]</t>
  </si>
  <si>
    <t>第2页 共2页</t>
  </si>
  <si>
    <t>2.4.1.1</t>
  </si>
  <si>
    <t xml:space="preserve">   夜间施工增加费</t>
  </si>
  <si>
    <t>GCQTCSF</t>
  </si>
  <si>
    <t>25%</t>
  </si>
  <si>
    <t>2.4.1.2</t>
  </si>
  <si>
    <t xml:space="preserve">   二次搬运费</t>
  </si>
  <si>
    <t>50%</t>
  </si>
  <si>
    <t>2.4.1.3</t>
  </si>
  <si>
    <t xml:space="preserve">   冬雨季施工增加费</t>
  </si>
  <si>
    <t>2.4.2</t>
  </si>
  <si>
    <t xml:space="preserve">   其他(费率类)</t>
  </si>
  <si>
    <t>0</t>
  </si>
  <si>
    <t>3</t>
  </si>
  <si>
    <t>其他项目费</t>
  </si>
  <si>
    <t>[3.1]+[3.2]+[3.3]+[3.4]+[3.5]</t>
  </si>
  <si>
    <t>3.1</t>
  </si>
  <si>
    <t xml:space="preserve"> 暂列金额</t>
  </si>
  <si>
    <t>3.2</t>
  </si>
  <si>
    <t xml:space="preserve"> 专业工程暂估价</t>
  </si>
  <si>
    <t>3.3</t>
  </si>
  <si>
    <t xml:space="preserve"> 计日工</t>
  </si>
  <si>
    <t>[3.3.1]+[3.3.2]+[3.3.3]+[3.3.4]</t>
  </si>
  <si>
    <t>3.3.1</t>
  </si>
  <si>
    <t xml:space="preserve">   人工</t>
  </si>
  <si>
    <t>3.3.2</t>
  </si>
  <si>
    <t xml:space="preserve">   材料</t>
  </si>
  <si>
    <t>3.3.3</t>
  </si>
  <si>
    <t xml:space="preserve">   机械</t>
  </si>
  <si>
    <t>3.3.4</t>
  </si>
  <si>
    <t xml:space="preserve">   管理费和利润</t>
  </si>
  <si>
    <t>[3.3.1]</t>
  </si>
  <si>
    <t>3.4</t>
  </si>
  <si>
    <t xml:space="preserve"> 总承包服务费</t>
  </si>
  <si>
    <t>3.5</t>
  </si>
  <si>
    <t xml:space="preserve"> 其他</t>
  </si>
  <si>
    <t>4</t>
  </si>
  <si>
    <t>规费</t>
  </si>
  <si>
    <t>[4.1]+[4.2]+[4.3]</t>
  </si>
  <si>
    <t>20080.00</t>
  </si>
  <si>
    <t>4.1</t>
  </si>
  <si>
    <t xml:space="preserve">   定额规费</t>
  </si>
  <si>
    <t>GCGF</t>
  </si>
  <si>
    <t>4.2</t>
  </si>
  <si>
    <t xml:space="preserve">   工程排污费</t>
  </si>
  <si>
    <t>4.3</t>
  </si>
  <si>
    <t xml:space="preserve">   其他</t>
  </si>
  <si>
    <t>5</t>
  </si>
  <si>
    <t>不含税工程造价</t>
  </si>
  <si>
    <t>[1]+[2]+[3]+[4]</t>
  </si>
  <si>
    <t>3863939.83</t>
  </si>
  <si>
    <t>6</t>
  </si>
  <si>
    <t>增值税</t>
  </si>
  <si>
    <t>[5]</t>
  </si>
  <si>
    <t>9%</t>
  </si>
  <si>
    <t>347754.58</t>
  </si>
  <si>
    <t>7</t>
  </si>
  <si>
    <t>设计费和监理费</t>
  </si>
  <si>
    <t>[5]+[6]</t>
  </si>
  <si>
    <t>8</t>
  </si>
  <si>
    <t>含税工程造价</t>
  </si>
  <si>
    <t>[5]+[6]+[7]</t>
  </si>
  <si>
    <t>4590746.91</t>
  </si>
  <si>
    <t>单 位 工 程 预 算 表</t>
  </si>
  <si>
    <t>工程名称：开元壹号61#地块供暖工程-万达商业部分</t>
  </si>
  <si>
    <t>第1页 共4页</t>
  </si>
  <si>
    <t>编号</t>
  </si>
  <si>
    <t>名称</t>
  </si>
  <si>
    <t>单位</t>
  </si>
  <si>
    <t>工程量</t>
  </si>
  <si>
    <t>单价(元)</t>
  </si>
  <si>
    <t>合价(元)</t>
  </si>
  <si>
    <t>市场价</t>
  </si>
  <si>
    <t>10-2-79</t>
  </si>
  <si>
    <t>室外预制直埋保温管（电弧焊） 介质管道公称直径 200mm以内</t>
  </si>
  <si>
    <t>10m</t>
  </si>
  <si>
    <t>81.16</t>
  </si>
  <si>
    <t>637.95</t>
  </si>
  <si>
    <t>51776.02</t>
  </si>
  <si>
    <t>17310115</t>
  </si>
  <si>
    <t>预制直埋保温管 公称直径 200mm以内</t>
  </si>
  <si>
    <t>m</t>
  </si>
  <si>
    <t>809.977</t>
  </si>
  <si>
    <t>508.34</t>
  </si>
  <si>
    <t>411743.61</t>
  </si>
  <si>
    <t>18030554</t>
  </si>
  <si>
    <t>采暖室外预制直埋保温焊接管件 公称直径 200mm以内</t>
  </si>
  <si>
    <t>个</t>
  </si>
  <si>
    <t>61.682</t>
  </si>
  <si>
    <t>1760.09</t>
  </si>
  <si>
    <t>108565.17</t>
  </si>
  <si>
    <t>10-2-74</t>
  </si>
  <si>
    <t>室外预制直埋保温管（电弧焊） 介质管道公称直径 65mm以内</t>
  </si>
  <si>
    <t>27.86</t>
  </si>
  <si>
    <t>240.57</t>
  </si>
  <si>
    <t>6702.28</t>
  </si>
  <si>
    <t>预制直埋保温管 公称直径 65mm以内</t>
  </si>
  <si>
    <t>281.943</t>
  </si>
  <si>
    <t>121.78</t>
  </si>
  <si>
    <t>34335.04</t>
  </si>
  <si>
    <t>采暖室外预制直埋保温焊接管件 公称直径 65mm以内</t>
  </si>
  <si>
    <t>27.581</t>
  </si>
  <si>
    <t>423.38</t>
  </si>
  <si>
    <t>11677.41</t>
  </si>
  <si>
    <t>10-2-44换</t>
  </si>
  <si>
    <t>室内钢管（电弧焊） 公称直径 200mm以内[保温层]</t>
  </si>
  <si>
    <t>2.98</t>
  </si>
  <si>
    <t>1084.96</t>
  </si>
  <si>
    <t>3233.18</t>
  </si>
  <si>
    <t>17010131</t>
  </si>
  <si>
    <t>29.353</t>
  </si>
  <si>
    <t>14921.30</t>
  </si>
  <si>
    <t>18030916</t>
  </si>
  <si>
    <t>采暖室内钢管焊接管件 公称直径 200mm以内</t>
  </si>
  <si>
    <t>3.248</t>
  </si>
  <si>
    <t>5717.12</t>
  </si>
  <si>
    <t>10-2-39换</t>
  </si>
  <si>
    <t>室内钢管（电弧焊） 公称直径 65mm以内[保温层]</t>
  </si>
  <si>
    <t>555.21</t>
  </si>
  <si>
    <t>721.77</t>
  </si>
  <si>
    <t>13.078</t>
  </si>
  <si>
    <t>1592.64</t>
  </si>
  <si>
    <t>采暖室内钢管焊接管件 公称直径 65mm以内</t>
  </si>
  <si>
    <t>1.443</t>
  </si>
  <si>
    <t>610.94</t>
  </si>
  <si>
    <t>10-11-147</t>
  </si>
  <si>
    <t>管道消毒、冲洗 公称直径  200mm以内</t>
  </si>
  <si>
    <t>100m</t>
  </si>
  <si>
    <t>8.414</t>
  </si>
  <si>
    <t>257.6</t>
  </si>
  <si>
    <t>2167.45</t>
  </si>
  <si>
    <t>10-11-142</t>
  </si>
  <si>
    <t>管道消毒、冲洗 公称直径  65mm以内</t>
  </si>
  <si>
    <t>2.916</t>
  </si>
  <si>
    <t>130.89</t>
  </si>
  <si>
    <t>381.68</t>
  </si>
  <si>
    <t>8-3-159</t>
  </si>
  <si>
    <t>中压阀门 对焊阀门 （氩电联焊） 公称直径 200mm以内</t>
  </si>
  <si>
    <t>1270.72</t>
  </si>
  <si>
    <t>7624.32</t>
  </si>
  <si>
    <t>19000151</t>
  </si>
  <si>
    <t>焊接阀门 公称直径 200mm以内</t>
  </si>
  <si>
    <t>6883.2</t>
  </si>
  <si>
    <t>41299.20</t>
  </si>
  <si>
    <t>8-3-154</t>
  </si>
  <si>
    <t>中压阀门 对焊阀门 （氩电联焊） 公称直径 65mm以内</t>
  </si>
  <si>
    <t>376.78</t>
  </si>
  <si>
    <t>753.56</t>
  </si>
  <si>
    <t>焊接阀门 公称直径 65mm以内</t>
  </si>
  <si>
    <t>609.45</t>
  </si>
  <si>
    <t>1218.90</t>
  </si>
  <si>
    <t>9</t>
  </si>
  <si>
    <t>8-3-153</t>
  </si>
  <si>
    <t>中压阀门 对焊阀门 （氩电联焊） 公称直径 50mm以内</t>
  </si>
  <si>
    <t>283.6</t>
  </si>
  <si>
    <t>1134.4</t>
  </si>
  <si>
    <t>焊接阀门 公称直径 50mm以内</t>
  </si>
  <si>
    <t>418.25</t>
  </si>
  <si>
    <t>1673.00</t>
  </si>
  <si>
    <t>10</t>
  </si>
  <si>
    <t>5-1-133</t>
  </si>
  <si>
    <t>碳钢管安装（氩电联焊） 管外径×壁厚(mm×mm以内) 57×3.5</t>
  </si>
  <si>
    <t>146.08</t>
  </si>
  <si>
    <t>292.16</t>
  </si>
  <si>
    <t>钢管 管外径×壁厚(mm×mm以内) 57×3.5</t>
  </si>
  <si>
    <t>20.3</t>
  </si>
  <si>
    <t>48.98</t>
  </si>
  <si>
    <t>994.29</t>
  </si>
  <si>
    <t>11</t>
  </si>
  <si>
    <t>5-2-338</t>
  </si>
  <si>
    <t>钢管弯头（异径管）安装（氩电联焊）管外径×壁厚(mm×mm以内) 57×3.5</t>
  </si>
  <si>
    <t>78.76</t>
  </si>
  <si>
    <t>315.04</t>
  </si>
  <si>
    <t>18010601</t>
  </si>
  <si>
    <t>钢制冲压弯头DN50*90° 管外径×壁厚(mm×mm以内) 57×3.5</t>
  </si>
  <si>
    <t>51.05</t>
  </si>
  <si>
    <t>204.20</t>
  </si>
  <si>
    <t>12</t>
  </si>
  <si>
    <t>C6-1-87换</t>
  </si>
  <si>
    <t>超声波流量计</t>
  </si>
  <si>
    <t>台</t>
  </si>
  <si>
    <t>427.89</t>
  </si>
  <si>
    <t>第2页 共4页</t>
  </si>
  <si>
    <t>Z</t>
  </si>
  <si>
    <t>超声波热量表 DN200</t>
  </si>
  <si>
    <t>39087.26</t>
  </si>
  <si>
    <t>13</t>
  </si>
  <si>
    <t>超声波热量表 DN65</t>
  </si>
  <si>
    <t>13314.69</t>
  </si>
  <si>
    <t>14</t>
  </si>
  <si>
    <t>C10-5-2</t>
  </si>
  <si>
    <t>螺纹阀门安装 公称直径 20mm以内</t>
  </si>
  <si>
    <t>24.69</t>
  </si>
  <si>
    <t>98.76</t>
  </si>
  <si>
    <t>19000316</t>
  </si>
  <si>
    <t>球阀 公称直径 20mm以内</t>
  </si>
  <si>
    <t>4.04</t>
  </si>
  <si>
    <t>20</t>
  </si>
  <si>
    <t>80.80</t>
  </si>
  <si>
    <t>15</t>
  </si>
  <si>
    <t>C6-1-2换</t>
  </si>
  <si>
    <t>膨胀式温度计 双金属温度计</t>
  </si>
  <si>
    <t>支</t>
  </si>
  <si>
    <t>35.61</t>
  </si>
  <si>
    <t>142.44</t>
  </si>
  <si>
    <t xml:space="preserve">温度计 </t>
  </si>
  <si>
    <t>155.31</t>
  </si>
  <si>
    <t>621.24</t>
  </si>
  <si>
    <t>16</t>
  </si>
  <si>
    <t>C6-1-47换</t>
  </si>
  <si>
    <t>压力表 盘装</t>
  </si>
  <si>
    <t>台(块)</t>
  </si>
  <si>
    <t>60.89</t>
  </si>
  <si>
    <t>243.56</t>
  </si>
  <si>
    <t xml:space="preserve">压力表 </t>
  </si>
  <si>
    <t>358.41</t>
  </si>
  <si>
    <t>1433.64</t>
  </si>
  <si>
    <t>17</t>
  </si>
  <si>
    <t>6-2-89换</t>
  </si>
  <si>
    <t>执行仪表 调节阀 电动调节阀</t>
  </si>
  <si>
    <t>657.83</t>
  </si>
  <si>
    <t>电动调节阀 DN150</t>
  </si>
  <si>
    <t>35777.08</t>
  </si>
  <si>
    <t>18</t>
  </si>
  <si>
    <t>6-2-100换</t>
  </si>
  <si>
    <t>自力式压差控制阀</t>
  </si>
  <si>
    <t>219.77</t>
  </si>
  <si>
    <t>自力式压差控制阀 DN150</t>
  </si>
  <si>
    <t>38983.29</t>
  </si>
  <si>
    <t>19</t>
  </si>
  <si>
    <t>电动调节阀 DN125</t>
  </si>
  <si>
    <t>28045.43</t>
  </si>
  <si>
    <t>自力式压差控制阀 DN125</t>
  </si>
  <si>
    <t>30024.38</t>
  </si>
  <si>
    <t>21</t>
  </si>
  <si>
    <t>电动调节阀 DN65</t>
  </si>
  <si>
    <t>18055.23</t>
  </si>
  <si>
    <t>22</t>
  </si>
  <si>
    <t>自力式压差控制阀 DN65</t>
  </si>
  <si>
    <t>18601.37</t>
  </si>
  <si>
    <t>23</t>
  </si>
  <si>
    <t>C10-5-45</t>
  </si>
  <si>
    <t>法兰阀门安装 公称直径 200mm以内</t>
  </si>
  <si>
    <t>292.22</t>
  </si>
  <si>
    <t>19000201</t>
  </si>
  <si>
    <t>过滤器 公称直径 200mm以内</t>
  </si>
  <si>
    <t>1971.75</t>
  </si>
  <si>
    <t>24</t>
  </si>
  <si>
    <t>C10-5-40</t>
  </si>
  <si>
    <t>法兰阀门安装 公称直径 65mm以内</t>
  </si>
  <si>
    <t>80.18</t>
  </si>
  <si>
    <t>过滤器 公称直径 65mm以内</t>
  </si>
  <si>
    <t>25</t>
  </si>
  <si>
    <t>10-11-155</t>
  </si>
  <si>
    <t>远传表箱安装 半周长 1000mm以内</t>
  </si>
  <si>
    <t>105.46</t>
  </si>
  <si>
    <t>316.38</t>
  </si>
  <si>
    <t>55090196</t>
  </si>
  <si>
    <t xml:space="preserve">计量表箱 </t>
  </si>
  <si>
    <t>308.48</t>
  </si>
  <si>
    <t>925.44</t>
  </si>
  <si>
    <t>26</t>
  </si>
  <si>
    <t>10-5-144</t>
  </si>
  <si>
    <t>碳钢平焊法兰安装 公称直径 150mm以内</t>
  </si>
  <si>
    <t>副</t>
  </si>
  <si>
    <t>206.67</t>
  </si>
  <si>
    <t>413.34</t>
  </si>
  <si>
    <t>20010327</t>
  </si>
  <si>
    <t>碳钢平焊法兰 公称直径 150mm以内</t>
  </si>
  <si>
    <t>片</t>
  </si>
  <si>
    <t>第3页 共4页</t>
  </si>
  <si>
    <t>27</t>
  </si>
  <si>
    <t>10-5-145</t>
  </si>
  <si>
    <t>碳钢平焊法兰安装 公称直径 200mm以内</t>
  </si>
  <si>
    <t>278.84</t>
  </si>
  <si>
    <t>557.68</t>
  </si>
  <si>
    <t>碳钢平焊法兰 公称直径 200mm以内</t>
  </si>
  <si>
    <t>107.55</t>
  </si>
  <si>
    <t>430.20</t>
  </si>
  <si>
    <t>28</t>
  </si>
  <si>
    <t>10-5-143</t>
  </si>
  <si>
    <t>碳钢平焊法兰安装 公称直径 125mm以内</t>
  </si>
  <si>
    <t>173.17</t>
  </si>
  <si>
    <t>346.34</t>
  </si>
  <si>
    <t>碳钢平焊法兰 公称直径 125mm以内</t>
  </si>
  <si>
    <t>66.92</t>
  </si>
  <si>
    <t>267.68</t>
  </si>
  <si>
    <t>29</t>
  </si>
  <si>
    <t>10-5-140</t>
  </si>
  <si>
    <t>碳钢平焊法兰安装 公称直径 65mm以内</t>
  </si>
  <si>
    <t>95.14</t>
  </si>
  <si>
    <t>761.12</t>
  </si>
  <si>
    <t>碳钢平焊法兰 公称直径 65mm以内</t>
  </si>
  <si>
    <t>35.85</t>
  </si>
  <si>
    <t>573.60</t>
  </si>
  <si>
    <t>30</t>
  </si>
  <si>
    <t>C5-3-107换</t>
  </si>
  <si>
    <t>基表 远传冷/热量表</t>
  </si>
  <si>
    <t>139.72</t>
  </si>
  <si>
    <t>279.44</t>
  </si>
  <si>
    <t xml:space="preserve">远传仪表 </t>
  </si>
  <si>
    <t>3600</t>
  </si>
  <si>
    <t>7200.00</t>
  </si>
  <si>
    <t>31</t>
  </si>
  <si>
    <t>成品表箱安装 半周长 1000mm以内</t>
  </si>
  <si>
    <t>210.92</t>
  </si>
  <si>
    <t>616.96</t>
  </si>
  <si>
    <t>32</t>
  </si>
  <si>
    <t>4-12-150</t>
  </si>
  <si>
    <t>砖、混凝土结构暗配 外径 32mm</t>
  </si>
  <si>
    <t>141.15</t>
  </si>
  <si>
    <t>846.9</t>
  </si>
  <si>
    <t>17250161</t>
  </si>
  <si>
    <t>塑料管 外径 32mm</t>
  </si>
  <si>
    <t>63.6</t>
  </si>
  <si>
    <t>8.85</t>
  </si>
  <si>
    <t>562.86</t>
  </si>
  <si>
    <t>33</t>
  </si>
  <si>
    <t>4-12-186</t>
  </si>
  <si>
    <t>金属软管敷设 内径 ≤20mm 每根长＞1m</t>
  </si>
  <si>
    <t>283.46</t>
  </si>
  <si>
    <t>3401.52</t>
  </si>
  <si>
    <t>17190106</t>
  </si>
  <si>
    <t xml:space="preserve">金属软管 </t>
  </si>
  <si>
    <t>123.6</t>
  </si>
  <si>
    <t>2472.00</t>
  </si>
  <si>
    <t>34</t>
  </si>
  <si>
    <t>4-13-23</t>
  </si>
  <si>
    <t>穿动力线 铜芯 导线截面 ≤1.5mm2</t>
  </si>
  <si>
    <t>11.71</t>
  </si>
  <si>
    <t>70.26</t>
  </si>
  <si>
    <t>28031431</t>
  </si>
  <si>
    <t xml:space="preserve">绝缘电线 </t>
  </si>
  <si>
    <t>63</t>
  </si>
  <si>
    <t>126.00</t>
  </si>
  <si>
    <t>35</t>
  </si>
  <si>
    <t>4-13-39</t>
  </si>
  <si>
    <t>穿多芯软导线 二芯 单芯导线截面 ≤1mm2</t>
  </si>
  <si>
    <t>15.18</t>
  </si>
  <si>
    <t>91.08</t>
  </si>
  <si>
    <t>28030301</t>
  </si>
  <si>
    <t xml:space="preserve">铜芯多股绝缘电线 </t>
  </si>
  <si>
    <t>64.8</t>
  </si>
  <si>
    <t>129.60</t>
  </si>
  <si>
    <t>36</t>
  </si>
  <si>
    <t>C10-5-29</t>
  </si>
  <si>
    <t>自动排气阀安装 公称直径 20mm以内</t>
  </si>
  <si>
    <t>29.47</t>
  </si>
  <si>
    <t>117.88</t>
  </si>
  <si>
    <t>22110111</t>
  </si>
  <si>
    <t>自动排气阀 公称直径 20mm以内</t>
  </si>
  <si>
    <t>87.75</t>
  </si>
  <si>
    <t>351.00</t>
  </si>
  <si>
    <t>37</t>
  </si>
  <si>
    <t>10-11-86</t>
  </si>
  <si>
    <t>刚性防水套管安装 介质管道公称直径 200mm以内</t>
  </si>
  <si>
    <t>168.51</t>
  </si>
  <si>
    <t>1011.06</t>
  </si>
  <si>
    <t>18290121</t>
  </si>
  <si>
    <t>刚性防水套管 公称直径 200mm以内</t>
  </si>
  <si>
    <t>38</t>
  </si>
  <si>
    <t>10-11-89</t>
  </si>
  <si>
    <t>刚性防水套管安装 介质管道公称直径 350mm以内</t>
  </si>
  <si>
    <t>233.6</t>
  </si>
  <si>
    <t>1401.6</t>
  </si>
  <si>
    <t>刚性防水套管 公称直径 350mm以内</t>
  </si>
  <si>
    <t>39</t>
  </si>
  <si>
    <t>C10-11-4</t>
  </si>
  <si>
    <t>管道支架制作 单件重量 50kg以内</t>
  </si>
  <si>
    <t>100kg</t>
  </si>
  <si>
    <t>2.80196</t>
  </si>
  <si>
    <t>860.04</t>
  </si>
  <si>
    <t>2409.8</t>
  </si>
  <si>
    <t>01000101</t>
  </si>
  <si>
    <t xml:space="preserve">型钢 综合 </t>
  </si>
  <si>
    <t>kg</t>
  </si>
  <si>
    <t>294.206</t>
  </si>
  <si>
    <t>4.6</t>
  </si>
  <si>
    <t>1353.35</t>
  </si>
  <si>
    <t>40</t>
  </si>
  <si>
    <t>C10-11-9</t>
  </si>
  <si>
    <t>管道支架安装 单件重量 50kg以内</t>
  </si>
  <si>
    <t>516.3</t>
  </si>
  <si>
    <t>1446.65</t>
  </si>
  <si>
    <t>41</t>
  </si>
  <si>
    <t>12-1-5</t>
  </si>
  <si>
    <t>手工除锈 一般钢结构 轻锈</t>
  </si>
  <si>
    <t>68.54</t>
  </si>
  <si>
    <t>192.05</t>
  </si>
  <si>
    <t>第4页 共4页</t>
  </si>
  <si>
    <t>42</t>
  </si>
  <si>
    <t>C12-3-41</t>
  </si>
  <si>
    <t>聚氨酯漆 一般钢结构 底漆 两遍</t>
  </si>
  <si>
    <t>102.02</t>
  </si>
  <si>
    <t>285.86</t>
  </si>
  <si>
    <t>13010225</t>
  </si>
  <si>
    <t xml:space="preserve">聚氨酯底漆 </t>
  </si>
  <si>
    <t>3.25</t>
  </si>
  <si>
    <t>33.63</t>
  </si>
  <si>
    <t>109.31</t>
  </si>
  <si>
    <t>43</t>
  </si>
  <si>
    <t>C12-3-45</t>
  </si>
  <si>
    <t>聚氨酯漆 一般钢结构 面漆 每一遍</t>
  </si>
  <si>
    <t>5.60392</t>
  </si>
  <si>
    <t>42.67</t>
  </si>
  <si>
    <t>239.12</t>
  </si>
  <si>
    <t>13010219</t>
  </si>
  <si>
    <t xml:space="preserve">聚氨酯磁漆 </t>
  </si>
  <si>
    <t>3.082</t>
  </si>
  <si>
    <t>103.65</t>
  </si>
  <si>
    <t>44</t>
  </si>
  <si>
    <t>D5-3-361</t>
  </si>
  <si>
    <t>非定型井 垫层 预拌混凝土(预拌混凝土 C15)</t>
  </si>
  <si>
    <t>10m3</t>
  </si>
  <si>
    <t>0.406144</t>
  </si>
  <si>
    <t>4013.17</t>
  </si>
  <si>
    <t>1629.92</t>
  </si>
  <si>
    <t>45</t>
  </si>
  <si>
    <t>5-3-365</t>
  </si>
  <si>
    <t>非定型井砌筑 砖砌 矩形(预拌混合砂浆 M7.5)</t>
  </si>
  <si>
    <t>1.44152</t>
  </si>
  <si>
    <t>6760.95</t>
  </si>
  <si>
    <t>9746.04</t>
  </si>
  <si>
    <t>46</t>
  </si>
  <si>
    <t>5-3-370</t>
  </si>
  <si>
    <t>非定型井砌筑 砖墙 抹灰 井内侧(预拌水泥砂浆 1:2)</t>
  </si>
  <si>
    <t>100m2</t>
  </si>
  <si>
    <t>0.36</t>
  </si>
  <si>
    <t>4872.48</t>
  </si>
  <si>
    <t>1754.09</t>
  </si>
  <si>
    <t>47</t>
  </si>
  <si>
    <t>5-3-370换</t>
  </si>
  <si>
    <t>非定型井砌筑 砖墙 抹灰 井内侧(预拌水泥砂浆 1:2)[井外壁抹灰]</t>
  </si>
  <si>
    <t>0.4784</t>
  </si>
  <si>
    <t>4381.22</t>
  </si>
  <si>
    <t>2095.98</t>
  </si>
  <si>
    <t>48</t>
  </si>
  <si>
    <t>5-3-385</t>
  </si>
  <si>
    <t>井盖、井箅安装 检查井 铸铁井盖、座(预拌混合砂浆 M7.5)</t>
  </si>
  <si>
    <t>10套</t>
  </si>
  <si>
    <t>0.4</t>
  </si>
  <si>
    <t>1178.72</t>
  </si>
  <si>
    <t>471.49</t>
  </si>
  <si>
    <t>36010139</t>
  </si>
  <si>
    <t xml:space="preserve">铸铁井盖、井座 φ700 重型 </t>
  </si>
  <si>
    <t>套</t>
  </si>
  <si>
    <t>700</t>
  </si>
  <si>
    <t>2800.00</t>
  </si>
  <si>
    <t>49</t>
  </si>
  <si>
    <t>5-3-397</t>
  </si>
  <si>
    <t>检查井筒砌筑（Φ700） 筒高1m</t>
  </si>
  <si>
    <t>座</t>
  </si>
  <si>
    <t>601.53</t>
  </si>
  <si>
    <t>2406.12</t>
  </si>
  <si>
    <t>铸铁井盖、井座 φ700 重型 筒高1m</t>
  </si>
  <si>
    <t>2828.00</t>
  </si>
  <si>
    <t>50</t>
  </si>
  <si>
    <t>C</t>
  </si>
  <si>
    <t>热力井盖板</t>
  </si>
  <si>
    <t>5821.2</t>
  </si>
  <si>
    <t>11642.4</t>
  </si>
  <si>
    <t>51</t>
  </si>
  <si>
    <t>c3-8-1</t>
  </si>
  <si>
    <t>无损探伤检测 X射线探伤 板厚 16mm以内</t>
  </si>
  <si>
    <t>10张</t>
  </si>
  <si>
    <t>73</t>
  </si>
  <si>
    <t>606.41</t>
  </si>
  <si>
    <t>44267.93</t>
  </si>
  <si>
    <t>24190101</t>
  </si>
  <si>
    <t xml:space="preserve">像质计 </t>
  </si>
  <si>
    <t>42.34</t>
  </si>
  <si>
    <t>1270.20</t>
  </si>
  <si>
    <t>52</t>
  </si>
  <si>
    <t>1-1-218</t>
  </si>
  <si>
    <t>反铲挖掘机(斗容量1.0m3)不装车 三类土</t>
  </si>
  <si>
    <t>1000m3</t>
  </si>
  <si>
    <t>1.380920072</t>
  </si>
  <si>
    <t>3769.15</t>
  </si>
  <si>
    <t>5204.89</t>
  </si>
  <si>
    <t>53</t>
  </si>
  <si>
    <t>1-1-13换</t>
  </si>
  <si>
    <t>人工挖沟、槽土方 三类土深度2m以内[人工辅助5%部分]</t>
  </si>
  <si>
    <t>100m3</t>
  </si>
  <si>
    <t>0.726800038</t>
  </si>
  <si>
    <t>13272.38</t>
  </si>
  <si>
    <t>9646.37</t>
  </si>
  <si>
    <t>54</t>
  </si>
  <si>
    <t>1-1-351</t>
  </si>
  <si>
    <t>机械原土夯实 槽、坑</t>
  </si>
  <si>
    <t>6.8667</t>
  </si>
  <si>
    <t>179.16</t>
  </si>
  <si>
    <t>1230.24</t>
  </si>
  <si>
    <t>55</t>
  </si>
  <si>
    <t>1-3-ha9</t>
  </si>
  <si>
    <t>槽、坑回填砂</t>
  </si>
  <si>
    <t>55.3773935</t>
  </si>
  <si>
    <t>1480.95</t>
  </si>
  <si>
    <t>82011.15</t>
  </si>
  <si>
    <t>56</t>
  </si>
  <si>
    <t>1-1-353</t>
  </si>
  <si>
    <t>机械填土夯实 槽、坑</t>
  </si>
  <si>
    <t>8.54086415</t>
  </si>
  <si>
    <t>2339.13</t>
  </si>
  <si>
    <t>19978.19</t>
  </si>
  <si>
    <t>57</t>
  </si>
  <si>
    <t>1-1-44+1-1-45*14换</t>
  </si>
  <si>
    <t>机动翻斗车运土 运距3000m[垃圾运输]</t>
  </si>
  <si>
    <t>5.53773935</t>
  </si>
  <si>
    <t>8576.88</t>
  </si>
  <si>
    <t>47496.53</t>
  </si>
  <si>
    <t>58</t>
  </si>
  <si>
    <t>1-1-46换</t>
  </si>
  <si>
    <t>人工装汽车土方[垃圾运输]</t>
  </si>
  <si>
    <t>2799.08</t>
  </si>
  <si>
    <t>15500.58</t>
  </si>
  <si>
    <t>59</t>
  </si>
  <si>
    <t>补-3换</t>
  </si>
  <si>
    <t>垃圾处理费</t>
  </si>
  <si>
    <t>m3</t>
  </si>
  <si>
    <t>553.773935</t>
  </si>
  <si>
    <t>4430.19</t>
  </si>
  <si>
    <t>60</t>
  </si>
  <si>
    <t>板式换热机组0.5MW</t>
  </si>
  <si>
    <t>613600</t>
  </si>
  <si>
    <t>61</t>
  </si>
  <si>
    <t>板式换热机组2.0MW</t>
  </si>
  <si>
    <t>839400</t>
  </si>
  <si>
    <t>62</t>
  </si>
  <si>
    <t>板式换热机组4.0MW</t>
  </si>
  <si>
    <t>1056000</t>
  </si>
  <si>
    <t>合  计：</t>
  </si>
  <si>
    <t>2862358.71</t>
  </si>
  <si>
    <t>单位工程单价措施预  算表</t>
  </si>
  <si>
    <t>第1页 共1页</t>
  </si>
  <si>
    <t>D5-4-57</t>
  </si>
  <si>
    <t>钢管井字架井深(4m以内)</t>
  </si>
  <si>
    <t>346.02</t>
  </si>
  <si>
    <t>692.04</t>
  </si>
  <si>
    <t>A17-129</t>
  </si>
  <si>
    <t>进出场费 履带式 挖掘机 1m3以内</t>
  </si>
  <si>
    <t>台次</t>
  </si>
  <si>
    <t>4757.97</t>
  </si>
  <si>
    <t>5450.01</t>
  </si>
  <si>
    <t>单位工程人材机价差表</t>
  </si>
  <si>
    <t>第1页 共3页</t>
  </si>
  <si>
    <t>编码</t>
  </si>
  <si>
    <t>名称及规格</t>
  </si>
  <si>
    <t>数量</t>
  </si>
  <si>
    <t>定额价(元)</t>
  </si>
  <si>
    <t>市场价(元)</t>
  </si>
  <si>
    <t>价差(元)</t>
  </si>
  <si>
    <t>价差合价(元)</t>
  </si>
  <si>
    <t>80010117</t>
  </si>
  <si>
    <t xml:space="preserve">预拌水泥砂浆 1:2 </t>
  </si>
  <si>
    <t>1.8427</t>
  </si>
  <si>
    <t>220</t>
  </si>
  <si>
    <t>628.2</t>
  </si>
  <si>
    <t>408.20</t>
  </si>
  <si>
    <t>752.18</t>
  </si>
  <si>
    <t>80010121</t>
  </si>
  <si>
    <t xml:space="preserve">水泥砂浆 1:2.5 </t>
  </si>
  <si>
    <t>0.1065</t>
  </si>
  <si>
    <t>218.77</t>
  </si>
  <si>
    <t>635.4</t>
  </si>
  <si>
    <t>416.63</t>
  </si>
  <si>
    <t>44.36</t>
  </si>
  <si>
    <t>80050241</t>
  </si>
  <si>
    <t xml:space="preserve">预拌混合砂浆 M7.5 </t>
  </si>
  <si>
    <t>3.4089</t>
  </si>
  <si>
    <t>599.4</t>
  </si>
  <si>
    <t>379.40</t>
  </si>
  <si>
    <t>1293.34</t>
  </si>
  <si>
    <t>80050246</t>
  </si>
  <si>
    <t xml:space="preserve">预拌混合砂浆 M10 </t>
  </si>
  <si>
    <t>0.9040</t>
  </si>
  <si>
    <t>601.2</t>
  </si>
  <si>
    <t>381.20</t>
  </si>
  <si>
    <t>344.60</t>
  </si>
  <si>
    <t>80210555</t>
  </si>
  <si>
    <t xml:space="preserve">预拌混凝土 C15 </t>
  </si>
  <si>
    <t>4.1021</t>
  </si>
  <si>
    <t>200</t>
  </si>
  <si>
    <t>420</t>
  </si>
  <si>
    <t>220.00</t>
  </si>
  <si>
    <t>902.45</t>
  </si>
  <si>
    <t>80210557</t>
  </si>
  <si>
    <t xml:space="preserve">预拌混凝土 C20 </t>
  </si>
  <si>
    <t>0.2880</t>
  </si>
  <si>
    <t>260</t>
  </si>
  <si>
    <t>435</t>
  </si>
  <si>
    <t>175.00</t>
  </si>
  <si>
    <t>50.40</t>
  </si>
  <si>
    <t>03130913</t>
  </si>
  <si>
    <t xml:space="preserve">低碳钢焊条 综合 </t>
  </si>
  <si>
    <t>0.4760</t>
  </si>
  <si>
    <t>5.2</t>
  </si>
  <si>
    <t>1.80</t>
  </si>
  <si>
    <t>0.86</t>
  </si>
  <si>
    <t>03130929</t>
  </si>
  <si>
    <t xml:space="preserve">低碳钢焊条 J422 φ3.2 </t>
  </si>
  <si>
    <t>168.6828</t>
  </si>
  <si>
    <t>2.90</t>
  </si>
  <si>
    <t>489.18</t>
  </si>
  <si>
    <t>03130937</t>
  </si>
  <si>
    <t xml:space="preserve">低碳钢焊条 J427 φ3.2 </t>
  </si>
  <si>
    <t>18.2320</t>
  </si>
  <si>
    <t>32.82</t>
  </si>
  <si>
    <t>04010157</t>
  </si>
  <si>
    <t xml:space="preserve">水泥 P.O 42.5 </t>
  </si>
  <si>
    <t>37.6830</t>
  </si>
  <si>
    <t>0.38</t>
  </si>
  <si>
    <t>0.406</t>
  </si>
  <si>
    <t>0.03</t>
  </si>
  <si>
    <t>0.98</t>
  </si>
  <si>
    <t>04030137</t>
  </si>
  <si>
    <t xml:space="preserve">砂子 </t>
  </si>
  <si>
    <t>28.4000</t>
  </si>
  <si>
    <t>0.07</t>
  </si>
  <si>
    <t>0.09</t>
  </si>
  <si>
    <t>0.02</t>
  </si>
  <si>
    <t>0.57</t>
  </si>
  <si>
    <t>04030143</t>
  </si>
  <si>
    <t xml:space="preserve">砂子 中粗砂 </t>
  </si>
  <si>
    <t>713.8146</t>
  </si>
  <si>
    <t>67</t>
  </si>
  <si>
    <t>178</t>
  </si>
  <si>
    <t>111.00</t>
  </si>
  <si>
    <t>79233.42</t>
  </si>
  <si>
    <t>04130103</t>
  </si>
  <si>
    <t xml:space="preserve">标准砖 240×115×53 </t>
  </si>
  <si>
    <t>千块</t>
  </si>
  <si>
    <t>9.2348</t>
  </si>
  <si>
    <t>477.5</t>
  </si>
  <si>
    <t>502</t>
  </si>
  <si>
    <t>24.50</t>
  </si>
  <si>
    <t>226.25</t>
  </si>
  <si>
    <t>14030121</t>
  </si>
  <si>
    <t xml:space="preserve">汽油 综合 </t>
  </si>
  <si>
    <t>0.6600</t>
  </si>
  <si>
    <t>2.00</t>
  </si>
  <si>
    <t>1.32</t>
  </si>
  <si>
    <t>14050121</t>
  </si>
  <si>
    <t xml:space="preserve">溶剂汽油 </t>
  </si>
  <si>
    <t>0.7313</t>
  </si>
  <si>
    <t>7.5</t>
  </si>
  <si>
    <t>1.50</t>
  </si>
  <si>
    <t>1.10</t>
  </si>
  <si>
    <t>14390115</t>
  </si>
  <si>
    <t xml:space="preserve">氧气 </t>
  </si>
  <si>
    <t>116.7831</t>
  </si>
  <si>
    <t>3.82</t>
  </si>
  <si>
    <t>3.18</t>
  </si>
  <si>
    <t>371.37</t>
  </si>
  <si>
    <t>14390141</t>
  </si>
  <si>
    <t xml:space="preserve">乙炔气 </t>
  </si>
  <si>
    <t>4.9989</t>
  </si>
  <si>
    <t>8.82</t>
  </si>
  <si>
    <t>26.18</t>
  </si>
  <si>
    <t>130.87</t>
  </si>
  <si>
    <t>24590126</t>
  </si>
  <si>
    <t xml:space="preserve">仪表接头 </t>
  </si>
  <si>
    <t>0.0000</t>
  </si>
  <si>
    <t>16.50</t>
  </si>
  <si>
    <t>34110103</t>
  </si>
  <si>
    <t xml:space="preserve">电 </t>
  </si>
  <si>
    <t>kw·h</t>
  </si>
  <si>
    <t>137.3904</t>
  </si>
  <si>
    <t>0.7</t>
  </si>
  <si>
    <t>0.83</t>
  </si>
  <si>
    <t>0.13</t>
  </si>
  <si>
    <t>17.86</t>
  </si>
  <si>
    <t>870110049</t>
  </si>
  <si>
    <t>干体式温度校验仪 量程:-20～650℃，精度:±0.06</t>
  </si>
  <si>
    <t>台班</t>
  </si>
  <si>
    <t>0.0040</t>
  </si>
  <si>
    <t>81.02</t>
  </si>
  <si>
    <t>81.05</t>
  </si>
  <si>
    <t>870110074</t>
  </si>
  <si>
    <t>标准铂电阻温度计 量程:0～420℃</t>
  </si>
  <si>
    <t>13.99</t>
  </si>
  <si>
    <t>14.02</t>
  </si>
  <si>
    <t>870113055</t>
  </si>
  <si>
    <t>标准压力发生器 量程:0～200kPa</t>
  </si>
  <si>
    <t>0.0160</t>
  </si>
  <si>
    <t>75.46</t>
  </si>
  <si>
    <t>75.49</t>
  </si>
  <si>
    <t>870134001</t>
  </si>
  <si>
    <t>电动综合校验台 综合校验</t>
  </si>
  <si>
    <t>0.2970</t>
  </si>
  <si>
    <t>16.11</t>
  </si>
  <si>
    <t>16.27</t>
  </si>
  <si>
    <t>0.16</t>
  </si>
  <si>
    <t>0.05</t>
  </si>
  <si>
    <t>870199019</t>
  </si>
  <si>
    <t>数字毫秒表 量程:0.0001～9999.9s，精度:优于5×10-5</t>
  </si>
  <si>
    <t>0.1980</t>
  </si>
  <si>
    <t>3.68</t>
  </si>
  <si>
    <t>3.77</t>
  </si>
  <si>
    <t>870613024</t>
  </si>
  <si>
    <t>手持式万用表 50000计数，真有效值，PC接口</t>
  </si>
  <si>
    <t>0.9850</t>
  </si>
  <si>
    <t>6.28</t>
  </si>
  <si>
    <t>6.3</t>
  </si>
  <si>
    <t>870613028</t>
  </si>
  <si>
    <t>工业用真有效值万用表 直/交流电压:0.1mV～1000V，直/交流电流:0.1μA～10A，电阻:0.1Ω～50MΩ，电容:1nF～9999μF，频率:0.5Hz～199.99kHz，K型热电偶温度:-200～1090℃</t>
  </si>
  <si>
    <t>0.1000</t>
  </si>
  <si>
    <t>5.54</t>
  </si>
  <si>
    <t>5.56</t>
  </si>
  <si>
    <t>第2页 共3页</t>
  </si>
  <si>
    <t>870699160</t>
  </si>
  <si>
    <t>多功能信号校验仪 测量:输出和模拟mA、mV、V、欧姆、频率和多种RTD、T/C信号</t>
  </si>
  <si>
    <t>0.6870</t>
  </si>
  <si>
    <t>121.3</t>
  </si>
  <si>
    <t>121.32</t>
  </si>
  <si>
    <t>0.01</t>
  </si>
  <si>
    <t>871640025</t>
  </si>
  <si>
    <t>多功能校验仪 量程:-0.1～70MPa</t>
  </si>
  <si>
    <t>0.2980</t>
  </si>
  <si>
    <t>232.98</t>
  </si>
  <si>
    <t>233.01</t>
  </si>
  <si>
    <t>872128001</t>
  </si>
  <si>
    <t>探伤机 最大穿透力:29mm</t>
  </si>
  <si>
    <t>58.9840</t>
  </si>
  <si>
    <t>28.67</t>
  </si>
  <si>
    <t>28.7</t>
  </si>
  <si>
    <t>1.77</t>
  </si>
  <si>
    <t>873114001</t>
  </si>
  <si>
    <t>数字电压表 量程:20mV～1000V，灵敏度:1μV</t>
  </si>
  <si>
    <t>0.3420</t>
  </si>
  <si>
    <t>6.01</t>
  </si>
  <si>
    <t>6.03</t>
  </si>
  <si>
    <t>873150102</t>
  </si>
  <si>
    <t>对讲机（一对） 最大通话距离:5km</t>
  </si>
  <si>
    <t>0.8710</t>
  </si>
  <si>
    <t>4.14</t>
  </si>
  <si>
    <t>4.19</t>
  </si>
  <si>
    <t>0.04</t>
  </si>
  <si>
    <t>873174013</t>
  </si>
  <si>
    <t>铭牌打印机 打印量程:54mm(长)×496mm(宽)</t>
  </si>
  <si>
    <t>0.1920</t>
  </si>
  <si>
    <t>30.56</t>
  </si>
  <si>
    <t>30.62</t>
  </si>
  <si>
    <t>0.06</t>
  </si>
  <si>
    <t>990101015</t>
  </si>
  <si>
    <t>履带式推土机 功率(kw) 75</t>
  </si>
  <si>
    <t>0.3093</t>
  </si>
  <si>
    <t>857</t>
  </si>
  <si>
    <t>916.89</t>
  </si>
  <si>
    <t>59.89</t>
  </si>
  <si>
    <t>18.53</t>
  </si>
  <si>
    <t>990106030</t>
  </si>
  <si>
    <t>履带式单斗液压挖掘机 斗容量(m^3) 1</t>
  </si>
  <si>
    <t>3.5933</t>
  </si>
  <si>
    <t>1149.61</t>
  </si>
  <si>
    <t>1216.39</t>
  </si>
  <si>
    <t>66.78</t>
  </si>
  <si>
    <t>239.96</t>
  </si>
  <si>
    <t>990304004</t>
  </si>
  <si>
    <t>汽车式起重机 提升质量(t)  8</t>
  </si>
  <si>
    <t>12.3260</t>
  </si>
  <si>
    <t>691.24</t>
  </si>
  <si>
    <t>721.38</t>
  </si>
  <si>
    <t>30.14</t>
  </si>
  <si>
    <t>371.51</t>
  </si>
  <si>
    <t>990304016</t>
  </si>
  <si>
    <t>汽车式起重机 提升质量(t)  16</t>
  </si>
  <si>
    <t>0.0420</t>
  </si>
  <si>
    <t>890.11</t>
  </si>
  <si>
    <t>928.11</t>
  </si>
  <si>
    <t>38.00</t>
  </si>
  <si>
    <t>1.60</t>
  </si>
  <si>
    <t>990401015</t>
  </si>
  <si>
    <t>载重汽车 装载质量(t)  4</t>
  </si>
  <si>
    <t>0.1210</t>
  </si>
  <si>
    <t>398.64</t>
  </si>
  <si>
    <t>449.6</t>
  </si>
  <si>
    <t>50.96</t>
  </si>
  <si>
    <t>6.17</t>
  </si>
  <si>
    <t>990401020</t>
  </si>
  <si>
    <t>载重汽车 装载质量(t)  5</t>
  </si>
  <si>
    <t>4.4417</t>
  </si>
  <si>
    <t>446.68</t>
  </si>
  <si>
    <t>480.8</t>
  </si>
  <si>
    <t>34.12</t>
  </si>
  <si>
    <t>151.55</t>
  </si>
  <si>
    <t>990401030</t>
  </si>
  <si>
    <t>载重汽车 装载质量(t)  8</t>
  </si>
  <si>
    <t>0.0720</t>
  </si>
  <si>
    <t>524.22</t>
  </si>
  <si>
    <t>561.84</t>
  </si>
  <si>
    <t>37.62</t>
  </si>
  <si>
    <t>2.71</t>
  </si>
  <si>
    <t>990403030</t>
  </si>
  <si>
    <t>平板拖车组 装载质量(t)  40</t>
  </si>
  <si>
    <t>1.0000</t>
  </si>
  <si>
    <t>1323.72</t>
  </si>
  <si>
    <t>1384.53</t>
  </si>
  <si>
    <t>60.81</t>
  </si>
  <si>
    <t>990406010</t>
  </si>
  <si>
    <t>机动翻斗车 装载质量(t)  1</t>
  </si>
  <si>
    <t>124.8160</t>
  </si>
  <si>
    <t>207.66</t>
  </si>
  <si>
    <t>214.06</t>
  </si>
  <si>
    <t>6.40</t>
  </si>
  <si>
    <t>798.82</t>
  </si>
  <si>
    <t>990611010</t>
  </si>
  <si>
    <t>干混砂浆罐式搅拌机 公称储量(L) 20000</t>
  </si>
  <si>
    <t>0.2227</t>
  </si>
  <si>
    <t>197.4</t>
  </si>
  <si>
    <t>201.1</t>
  </si>
  <si>
    <t>3.70</t>
  </si>
  <si>
    <t>0.82</t>
  </si>
  <si>
    <t>990718040</t>
  </si>
  <si>
    <t>普通车床 工件直径×工件长度(mm)  630×2000</t>
  </si>
  <si>
    <t>2.2860</t>
  </si>
  <si>
    <t>204.21</t>
  </si>
  <si>
    <t>208.13</t>
  </si>
  <si>
    <t>3.92</t>
  </si>
  <si>
    <t>8.96</t>
  </si>
  <si>
    <t>990726010</t>
  </si>
  <si>
    <t>台式钻床 钻孔直径(mm)  16</t>
  </si>
  <si>
    <t>0.2998</t>
  </si>
  <si>
    <t>4.61</t>
  </si>
  <si>
    <t>0.51</t>
  </si>
  <si>
    <t>0.15</t>
  </si>
  <si>
    <t>990727010</t>
  </si>
  <si>
    <t>立式钻床 钻孔直径(mm)  25</t>
  </si>
  <si>
    <t>2.3649</t>
  </si>
  <si>
    <t>6.58</t>
  </si>
  <si>
    <t>7.1</t>
  </si>
  <si>
    <t>0.52</t>
  </si>
  <si>
    <t>1.23</t>
  </si>
  <si>
    <t>990744010</t>
  </si>
  <si>
    <t>半自动切割机 厚度(mm)  100</t>
  </si>
  <si>
    <t>1.4040</t>
  </si>
  <si>
    <t>83.95</t>
  </si>
  <si>
    <t>96.69</t>
  </si>
  <si>
    <t>12.74</t>
  </si>
  <si>
    <t>17.89</t>
  </si>
  <si>
    <t>990748010</t>
  </si>
  <si>
    <t>管子切断套丝机 管径(mm)  159</t>
  </si>
  <si>
    <t>0.2480</t>
  </si>
  <si>
    <t>20.71</t>
  </si>
  <si>
    <t>22.45</t>
  </si>
  <si>
    <t>1.74</t>
  </si>
  <si>
    <t>0.43</t>
  </si>
  <si>
    <t>990758030</t>
  </si>
  <si>
    <t>电动弯管机 管径(mm)  108</t>
  </si>
  <si>
    <t>0.0455</t>
  </si>
  <si>
    <t>75.74</t>
  </si>
  <si>
    <t>79.91</t>
  </si>
  <si>
    <t>4.17</t>
  </si>
  <si>
    <t>0.19</t>
  </si>
  <si>
    <t>990801020</t>
  </si>
  <si>
    <t>电动单级离心清水泵 出口直径(mm) 100</t>
  </si>
  <si>
    <t>0.6181</t>
  </si>
  <si>
    <t>32.75</t>
  </si>
  <si>
    <t>36.52</t>
  </si>
  <si>
    <t>2.33</t>
  </si>
  <si>
    <t>990813010</t>
  </si>
  <si>
    <t>试压泵 压力(MPa) 3</t>
  </si>
  <si>
    <t>0.4347</t>
  </si>
  <si>
    <t>16.99</t>
  </si>
  <si>
    <t>18.4</t>
  </si>
  <si>
    <t>1.41</t>
  </si>
  <si>
    <t>0.61</t>
  </si>
  <si>
    <t>990813045</t>
  </si>
  <si>
    <t>试压泵 压力(MPa) 60</t>
  </si>
  <si>
    <t>2.3160</t>
  </si>
  <si>
    <t>23.6</t>
  </si>
  <si>
    <t>25.85</t>
  </si>
  <si>
    <t>2.25</t>
  </si>
  <si>
    <t>5.21</t>
  </si>
  <si>
    <t>990904030</t>
  </si>
  <si>
    <t>直流弧焊机 容量(kV·A) 20</t>
  </si>
  <si>
    <t>0.2820</t>
  </si>
  <si>
    <t>71.08</t>
  </si>
  <si>
    <t>80.5</t>
  </si>
  <si>
    <t>9.42</t>
  </si>
  <si>
    <t>2.66</t>
  </si>
  <si>
    <t>990912010</t>
  </si>
  <si>
    <t>氩弧焊机 电流(A) 500</t>
  </si>
  <si>
    <t>3.9940</t>
  </si>
  <si>
    <t>90.86</t>
  </si>
  <si>
    <t>100.05</t>
  </si>
  <si>
    <t>9.19</t>
  </si>
  <si>
    <t>36.70</t>
  </si>
  <si>
    <t>第3页 共3页</t>
  </si>
  <si>
    <t>990919030</t>
  </si>
  <si>
    <t>电焊条烘干箱 容量(cm^3) 60×50×75</t>
  </si>
  <si>
    <t>7.0723</t>
  </si>
  <si>
    <t>25.67</t>
  </si>
  <si>
    <t>27.48</t>
  </si>
  <si>
    <t>1.81</t>
  </si>
  <si>
    <t>12.80</t>
  </si>
  <si>
    <t>Ha_J00001</t>
  </si>
  <si>
    <t xml:space="preserve">吊装机械(综合1) </t>
  </si>
  <si>
    <t>0.4080</t>
  </si>
  <si>
    <t>903.87</t>
  </si>
  <si>
    <t>936.86</t>
  </si>
  <si>
    <t>32.99</t>
  </si>
  <si>
    <t>13.46</t>
  </si>
  <si>
    <t>Ha_J00002</t>
  </si>
  <si>
    <t xml:space="preserve">吊装机械(综合2) </t>
  </si>
  <si>
    <t>0.7123</t>
  </si>
  <si>
    <t>408.23</t>
  </si>
  <si>
    <t>421.19</t>
  </si>
  <si>
    <t>12.96</t>
  </si>
  <si>
    <t>9.23</t>
  </si>
  <si>
    <t>Ha_J00003</t>
  </si>
  <si>
    <t xml:space="preserve">电焊机械(综合1) </t>
  </si>
  <si>
    <t>7.9260</t>
  </si>
  <si>
    <t>63.26</t>
  </si>
  <si>
    <t>71.61</t>
  </si>
  <si>
    <t>8.35</t>
  </si>
  <si>
    <t>66.18</t>
  </si>
  <si>
    <t>Ha_J00004</t>
  </si>
  <si>
    <t xml:space="preserve">电焊机械(综合2) </t>
  </si>
  <si>
    <t>69.1390</t>
  </si>
  <si>
    <t>73.93</t>
  </si>
  <si>
    <t>84.36</t>
  </si>
  <si>
    <t>10.43</t>
  </si>
  <si>
    <t>721.12</t>
  </si>
  <si>
    <t>调差总计：</t>
  </si>
  <si>
    <t>86447.51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</si>
</sst>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0"/>
      <name val="Arial"/>
      <charset val="1"/>
    </font>
    <font>
      <b/>
      <sz val="16"/>
      <name val="宋体"/>
      <charset val="1"/>
    </font>
    <font>
      <sz val="9"/>
      <name val="宋体"/>
      <charset val="1"/>
    </font>
    <font>
      <b/>
      <sz val="9"/>
      <name val="宋体"/>
      <charset val="1"/>
    </font>
    <font>
      <i/>
      <sz val="9"/>
      <name val="宋体"/>
      <charset val="1"/>
    </font>
    <font>
      <sz val="8"/>
      <name val="Arial"/>
      <charset val="1"/>
    </font>
    <font>
      <sz val="10"/>
      <name val="宋体"/>
      <charset val="1"/>
    </font>
    <font>
      <sz val="9"/>
      <name val="黑体"/>
      <charset val="1"/>
    </font>
    <font>
      <b/>
      <sz val="24"/>
      <name val="宋体"/>
      <charset val="1"/>
    </font>
    <font>
      <b/>
      <sz val="14"/>
      <name val="宋体"/>
      <charset val="1"/>
    </font>
    <font>
      <sz val="14"/>
      <name val="宋体"/>
      <charset val="1"/>
    </font>
    <font>
      <b/>
      <sz val="12"/>
      <name val="宋体"/>
      <charset val="1"/>
    </font>
    <font>
      <sz val="11"/>
      <name val="宋体"/>
      <charset val="1"/>
    </font>
    <font>
      <sz val="12"/>
      <name val="宋体"/>
      <charset val="1"/>
    </font>
    <font>
      <sz val="11"/>
      <color theme="1"/>
      <name val="宋体"/>
      <charset val="134"/>
      <scheme val="minor"/>
    </font>
    <font>
      <b/>
      <sz val="16"/>
      <name val="Arial"/>
      <charset val="1"/>
    </font>
    <font>
      <sz val="10"/>
      <name val="Arial"/>
      <charset val="0"/>
    </font>
    <font>
      <b/>
      <sz val="18"/>
      <name val="宋体"/>
      <charset val="134"/>
    </font>
    <font>
      <b/>
      <sz val="18"/>
      <name val="Arial"/>
      <charset val="0"/>
    </font>
    <font>
      <b/>
      <sz val="10"/>
      <name val="宋体"/>
      <charset val="0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3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6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</cellStyleXfs>
  <cellXfs count="6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8" xfId="0" applyNumberFormat="1" applyFont="1" applyBorder="1" applyAlignment="1">
      <alignment horizontal="right" vertical="center" wrapText="1"/>
    </xf>
    <xf numFmtId="0" fontId="2" fillId="2" borderId="8" xfId="0" applyNumberFormat="1" applyFont="1" applyFill="1" applyBorder="1" applyAlignment="1">
      <alignment horizontal="right" vertical="center" wrapText="1"/>
    </xf>
    <xf numFmtId="176" fontId="2" fillId="2" borderId="8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0" fillId="0" borderId="0" xfId="0" applyFont="1" applyFill="1" applyAlignment="1"/>
    <xf numFmtId="0" fontId="14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wrapText="1"/>
    </xf>
    <xf numFmtId="0" fontId="6" fillId="0" borderId="11" xfId="0" applyFont="1" applyFill="1" applyBorder="1" applyAlignment="1"/>
    <xf numFmtId="0" fontId="16" fillId="0" borderId="0" xfId="0" applyFont="1" applyFill="1" applyBorder="1" applyAlignment="1"/>
    <xf numFmtId="0" fontId="17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 wrapText="1"/>
    </xf>
    <xf numFmtId="176" fontId="16" fillId="0" borderId="1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5"/>
  <sheetViews>
    <sheetView zoomScale="190" zoomScaleNormal="190" workbookViewId="0">
      <selection activeCell="E2" sqref="E2"/>
    </sheetView>
  </sheetViews>
  <sheetFormatPr defaultColWidth="9.14285714285714" defaultRowHeight="12.75" outlineLevelRow="4" outlineLevelCol="4"/>
  <cols>
    <col min="1" max="1" width="4.08571428571429" style="51" customWidth="1"/>
    <col min="2" max="2" width="22.7047619047619" style="51" customWidth="1"/>
    <col min="3" max="3" width="15.5333333333333" style="51" customWidth="1"/>
    <col min="4" max="4" width="17.4" style="51" customWidth="1"/>
    <col min="5" max="5" width="19.0190476190476" style="51" customWidth="1"/>
    <col min="6" max="16384" width="9.14285714285714" style="51"/>
  </cols>
  <sheetData>
    <row r="1" s="51" customFormat="1" ht="22.5" spans="1:5">
      <c r="A1" s="52" t="s">
        <v>0</v>
      </c>
      <c r="B1" s="52"/>
      <c r="C1" s="52"/>
      <c r="D1" s="52"/>
      <c r="E1" s="52"/>
    </row>
    <row r="2" s="51" customFormat="1" ht="23.25" spans="1:5">
      <c r="A2" s="53"/>
      <c r="B2" s="54"/>
      <c r="C2" s="54"/>
      <c r="D2" s="55" t="s">
        <v>1</v>
      </c>
      <c r="E2" s="56">
        <v>61200</v>
      </c>
    </row>
    <row r="3" s="51" customFormat="1" ht="36" spans="1:5">
      <c r="A3" s="57" t="s">
        <v>2</v>
      </c>
      <c r="B3" s="57" t="s">
        <v>3</v>
      </c>
      <c r="C3" s="58" t="s">
        <v>4</v>
      </c>
      <c r="D3" s="58" t="s">
        <v>5</v>
      </c>
      <c r="E3" s="59" t="s">
        <v>6</v>
      </c>
    </row>
    <row r="4" s="51" customFormat="1" ht="52" customHeight="1" spans="1:5">
      <c r="A4" s="60">
        <v>1</v>
      </c>
      <c r="B4" s="61" t="s">
        <v>0</v>
      </c>
      <c r="C4" s="60">
        <v>4601677.23</v>
      </c>
      <c r="D4" s="60">
        <v>4590746.91</v>
      </c>
      <c r="E4" s="62"/>
    </row>
    <row r="5" s="51" customFormat="1" ht="27" customHeight="1" spans="1:5">
      <c r="A5" s="60">
        <v>2</v>
      </c>
      <c r="B5" s="61" t="s">
        <v>7</v>
      </c>
      <c r="C5" s="62">
        <f>C4/E2</f>
        <v>75.1908044117647</v>
      </c>
      <c r="D5" s="62">
        <f>D4/E2</f>
        <v>75.0122044117647</v>
      </c>
      <c r="E5" s="62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XFC7"/>
  <sheetViews>
    <sheetView tabSelected="1" zoomScale="130" zoomScaleNormal="130" workbookViewId="0">
      <selection activeCell="D5" sqref="D5"/>
    </sheetView>
  </sheetViews>
  <sheetFormatPr defaultColWidth="9.14285714285714" defaultRowHeight="13.5" outlineLevelRow="6"/>
  <cols>
    <col min="1" max="1" width="4.72380952380952" style="39" customWidth="1"/>
    <col min="2" max="2" width="34.0666666666667" style="39" customWidth="1"/>
    <col min="3" max="4" width="21.3142857142857" style="39" customWidth="1"/>
    <col min="5" max="5" width="28.2380952380952" style="39" customWidth="1"/>
    <col min="6" max="16382" width="9.14285714285714" style="39"/>
    <col min="16383" max="16383" width="9.14285714285714" style="40"/>
  </cols>
  <sheetData>
    <row r="1" s="39" customFormat="1" ht="45" customHeight="1" spans="1:16383">
      <c r="A1" s="41" t="s">
        <v>0</v>
      </c>
      <c r="B1" s="42"/>
      <c r="C1" s="42"/>
      <c r="D1" s="42"/>
      <c r="E1" s="42"/>
      <c r="XFC1" s="40"/>
    </row>
    <row r="2" s="39" customFormat="1" ht="44" customHeight="1" spans="1:5">
      <c r="A2" s="43" t="s">
        <v>2</v>
      </c>
      <c r="B2" s="44" t="s">
        <v>8</v>
      </c>
      <c r="C2" s="45" t="s">
        <v>9</v>
      </c>
      <c r="D2" s="45" t="s">
        <v>10</v>
      </c>
      <c r="E2" s="43" t="s">
        <v>11</v>
      </c>
    </row>
    <row r="3" s="39" customFormat="1" ht="24" spans="1:5">
      <c r="A3" s="46">
        <v>1</v>
      </c>
      <c r="B3" s="47" t="s">
        <v>12</v>
      </c>
      <c r="C3" s="46">
        <v>0.75</v>
      </c>
      <c r="D3" s="46">
        <f>C3</f>
        <v>0.75</v>
      </c>
      <c r="E3" s="48"/>
    </row>
    <row r="4" s="39" customFormat="1" ht="24" spans="1:5">
      <c r="A4" s="46">
        <v>2</v>
      </c>
      <c r="B4" s="47" t="s">
        <v>13</v>
      </c>
      <c r="C4" s="46">
        <v>46</v>
      </c>
      <c r="D4" s="46">
        <f>C4</f>
        <v>46</v>
      </c>
      <c r="E4" s="48"/>
    </row>
    <row r="5" s="39" customFormat="1" ht="24" spans="1:5">
      <c r="A5" s="46">
        <v>3</v>
      </c>
      <c r="B5" s="47" t="s">
        <v>14</v>
      </c>
      <c r="C5" s="46">
        <v>37.9</v>
      </c>
      <c r="D5" s="46"/>
      <c r="E5" s="48"/>
    </row>
    <row r="6" ht="24" spans="1:5">
      <c r="A6" s="46">
        <v>4</v>
      </c>
      <c r="B6" s="49" t="s">
        <v>15</v>
      </c>
      <c r="C6" s="46">
        <v>250.9</v>
      </c>
      <c r="D6" s="46"/>
      <c r="E6" s="50"/>
    </row>
    <row r="7" ht="15" customHeight="1" spans="1:5">
      <c r="A7" s="46">
        <v>5</v>
      </c>
      <c r="B7" s="49" t="s">
        <v>16</v>
      </c>
      <c r="C7" s="46">
        <f>C3+C4+C5+C6</f>
        <v>335.55</v>
      </c>
      <c r="D7" s="46">
        <f>D3+D4</f>
        <v>46.75</v>
      </c>
      <c r="E7" s="50"/>
    </row>
  </sheetData>
  <mergeCells count="1">
    <mergeCell ref="A1:E1"/>
  </mergeCells>
  <pageMargins left="0.75" right="0.75" top="1" bottom="1" header="0.5" footer="0.5"/>
  <pageSetup paperSize="9" scale="8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单位工程封面"/>
  <dimension ref="A1:M19"/>
  <sheetViews>
    <sheetView topLeftCell="A7" workbookViewId="0">
      <selection activeCell="K5" sqref="K5:M6"/>
    </sheetView>
  </sheetViews>
  <sheetFormatPr defaultColWidth="9.2" defaultRowHeight="12.75"/>
  <cols>
    <col min="1" max="1" width="0.485714285714286" customWidth="1"/>
    <col min="2" max="2" width="5.72380952380952" customWidth="1"/>
    <col min="3" max="3" width="13.9904761904762" customWidth="1"/>
    <col min="4" max="4" width="17.2761904761905" customWidth="1"/>
    <col min="5" max="5" width="18.1428571428571" customWidth="1"/>
    <col min="6" max="6" width="14.7428571428571" customWidth="1"/>
    <col min="7" max="7" width="9.82857142857143" customWidth="1"/>
    <col min="8" max="8" width="3.35238095238095" customWidth="1"/>
    <col min="9" max="9" width="4.64761904761905" customWidth="1"/>
    <col min="12" max="12" width="15.7142857142857" customWidth="1"/>
    <col min="13" max="13" width="9.85714285714286" customWidth="1"/>
  </cols>
  <sheetData>
    <row r="1" ht="41.4" customHeight="1" spans="1:9">
      <c r="A1" s="29"/>
      <c r="B1" s="29"/>
      <c r="C1" s="29"/>
      <c r="D1" s="29"/>
      <c r="E1" s="29"/>
      <c r="F1" s="29"/>
      <c r="G1" s="29"/>
      <c r="H1" s="30"/>
      <c r="I1" s="29"/>
    </row>
    <row r="2" ht="36.85" customHeight="1" spans="1:9">
      <c r="A2" s="29"/>
      <c r="B2" s="31" t="s">
        <v>17</v>
      </c>
      <c r="C2" s="31"/>
      <c r="D2" s="31"/>
      <c r="E2" s="31"/>
      <c r="F2" s="31"/>
      <c r="G2" s="31"/>
      <c r="H2" s="31"/>
      <c r="I2" s="31"/>
    </row>
    <row r="3" ht="62.65" customHeight="1" spans="1:9">
      <c r="A3" s="29"/>
      <c r="B3" s="23"/>
      <c r="C3" s="23"/>
      <c r="D3" s="23"/>
      <c r="E3" s="23"/>
      <c r="F3" s="23"/>
      <c r="G3" s="23"/>
      <c r="H3" s="23"/>
      <c r="I3" s="23"/>
    </row>
    <row r="4" ht="21.65" customHeight="1" spans="1:9">
      <c r="A4" s="29"/>
      <c r="B4" s="29"/>
      <c r="C4" s="29"/>
      <c r="D4" s="32" t="s">
        <v>18</v>
      </c>
      <c r="E4" s="33"/>
      <c r="F4" s="33"/>
      <c r="G4" s="33"/>
      <c r="H4" s="29"/>
      <c r="I4" s="29"/>
    </row>
    <row r="5" ht="52.45" customHeight="1" spans="1:13">
      <c r="A5" s="29"/>
      <c r="B5" s="29"/>
      <c r="C5" s="29"/>
      <c r="D5" s="29"/>
      <c r="E5" s="29"/>
      <c r="F5" s="29"/>
      <c r="G5" s="29"/>
      <c r="H5" s="29"/>
      <c r="I5" s="29"/>
      <c r="K5" s="25"/>
      <c r="L5" s="25"/>
      <c r="M5" s="25"/>
    </row>
    <row r="6" ht="37.6" customHeight="1" spans="1:13">
      <c r="A6" s="29"/>
      <c r="B6" s="29"/>
      <c r="C6" s="29"/>
      <c r="D6" s="32" t="s">
        <v>19</v>
      </c>
      <c r="E6" s="33" t="s">
        <v>20</v>
      </c>
      <c r="F6" s="33"/>
      <c r="G6" s="33"/>
      <c r="H6" s="29"/>
      <c r="I6" s="29"/>
      <c r="K6" s="24"/>
      <c r="L6" s="24"/>
      <c r="M6" s="38"/>
    </row>
    <row r="7" ht="53.3" customHeight="1" spans="1:9">
      <c r="A7" s="29"/>
      <c r="B7" s="29"/>
      <c r="C7" s="29"/>
      <c r="D7" s="29"/>
      <c r="E7" s="29"/>
      <c r="F7" s="29"/>
      <c r="G7" s="29"/>
      <c r="H7" s="29"/>
      <c r="I7" s="29"/>
    </row>
    <row r="8" ht="21.85" customHeight="1" spans="1:9">
      <c r="A8" s="29"/>
      <c r="B8" s="29"/>
      <c r="C8" s="29"/>
      <c r="D8" s="34" t="s">
        <v>21</v>
      </c>
      <c r="E8" s="33" t="s">
        <v>22</v>
      </c>
      <c r="F8" s="33"/>
      <c r="G8" s="33"/>
      <c r="H8" s="29"/>
      <c r="I8" s="29"/>
    </row>
    <row r="9" ht="54.7" customHeight="1" spans="1:9">
      <c r="A9" s="29"/>
      <c r="B9" s="29"/>
      <c r="C9" s="29"/>
      <c r="D9" s="29"/>
      <c r="E9" s="29"/>
      <c r="F9" s="29"/>
      <c r="G9" s="29"/>
      <c r="H9" s="29"/>
      <c r="I9" s="29"/>
    </row>
    <row r="10" ht="21.65" customHeight="1" spans="1:9">
      <c r="A10" s="29"/>
      <c r="B10" s="29"/>
      <c r="C10" s="29"/>
      <c r="D10" s="34" t="s">
        <v>23</v>
      </c>
      <c r="E10" s="33" t="s">
        <v>24</v>
      </c>
      <c r="F10" s="33"/>
      <c r="G10" s="33"/>
      <c r="H10" s="29"/>
      <c r="I10" s="29"/>
    </row>
    <row r="11" ht="48.75" customHeight="1" spans="1:9">
      <c r="A11" s="29"/>
      <c r="B11" s="29"/>
      <c r="C11" s="29"/>
      <c r="D11" s="29"/>
      <c r="E11" s="29"/>
      <c r="F11" s="29"/>
      <c r="G11" s="29"/>
      <c r="H11" s="29"/>
      <c r="I11" s="29"/>
    </row>
    <row r="12" ht="21.65" customHeight="1" spans="1:9">
      <c r="A12" s="29"/>
      <c r="B12" s="29"/>
      <c r="C12" s="29"/>
      <c r="D12" s="32" t="s">
        <v>25</v>
      </c>
      <c r="E12" s="33"/>
      <c r="F12" s="33"/>
      <c r="G12" s="33"/>
      <c r="H12" s="29"/>
      <c r="I12" s="29"/>
    </row>
    <row r="13" ht="47.35" customHeight="1" spans="1:9">
      <c r="A13" s="29"/>
      <c r="B13" s="29"/>
      <c r="C13" s="29"/>
      <c r="D13" s="29"/>
      <c r="E13" s="29"/>
      <c r="F13" s="29"/>
      <c r="G13" s="29"/>
      <c r="H13" s="29"/>
      <c r="I13" s="29"/>
    </row>
    <row r="14" ht="19.35" customHeight="1" spans="1:9">
      <c r="A14" s="29"/>
      <c r="B14" s="29"/>
      <c r="C14" s="35" t="s">
        <v>26</v>
      </c>
      <c r="D14" s="36"/>
      <c r="E14" s="36"/>
      <c r="F14" s="35" t="s">
        <v>27</v>
      </c>
      <c r="G14" s="36"/>
      <c r="H14" s="36"/>
      <c r="I14" s="29"/>
    </row>
    <row r="15" ht="18.7" customHeight="1" spans="1:9">
      <c r="A15" s="29"/>
      <c r="B15" s="29"/>
      <c r="C15" s="29"/>
      <c r="D15" s="29"/>
      <c r="E15" s="29"/>
      <c r="F15" s="29"/>
      <c r="G15" s="29"/>
      <c r="H15" s="29"/>
      <c r="I15" s="29"/>
    </row>
    <row r="16" ht="19.55" customHeight="1" spans="1:9">
      <c r="A16" s="29"/>
      <c r="B16" s="29"/>
      <c r="C16" s="35" t="s">
        <v>28</v>
      </c>
      <c r="D16" s="36"/>
      <c r="E16" s="36"/>
      <c r="F16" s="35" t="s">
        <v>29</v>
      </c>
      <c r="G16" s="36"/>
      <c r="H16" s="36"/>
      <c r="I16" s="29"/>
    </row>
    <row r="17" ht="26.95" customHeight="1" spans="1:9">
      <c r="A17" s="29"/>
      <c r="B17" s="29"/>
      <c r="C17" s="29"/>
      <c r="D17" s="29"/>
      <c r="E17" s="29"/>
      <c r="F17" s="29"/>
      <c r="G17" s="29"/>
      <c r="H17" s="29"/>
      <c r="I17" s="29"/>
    </row>
    <row r="18" ht="22.4" customHeight="1" spans="1:9">
      <c r="A18" s="29"/>
      <c r="B18" s="37" t="s">
        <v>30</v>
      </c>
      <c r="C18" s="37"/>
      <c r="D18" s="37"/>
      <c r="E18" s="37"/>
      <c r="F18" s="37"/>
      <c r="G18" s="37"/>
      <c r="H18" s="37"/>
      <c r="I18" s="29"/>
    </row>
    <row r="19" ht="17" customHeight="1" spans="1:9">
      <c r="A19" s="29"/>
      <c r="B19" s="23"/>
      <c r="C19" s="23"/>
      <c r="D19" s="23"/>
      <c r="E19" s="23"/>
      <c r="F19" s="23"/>
      <c r="G19" s="23"/>
      <c r="H19" s="23"/>
      <c r="I19" s="23"/>
    </row>
  </sheetData>
  <mergeCells count="11">
    <mergeCell ref="B2:I2"/>
    <mergeCell ref="E4:G4"/>
    <mergeCell ref="E6:G6"/>
    <mergeCell ref="E8:G8"/>
    <mergeCell ref="E10:G10"/>
    <mergeCell ref="E12:G12"/>
    <mergeCell ref="D14:E14"/>
    <mergeCell ref="G14:H14"/>
    <mergeCell ref="D16:E16"/>
    <mergeCell ref="G16:H16"/>
    <mergeCell ref="B18:H18"/>
  </mergeCells>
  <pageMargins left="0.78740157480315" right="0.196850393700787" top="0.78740157480315" bottom="0.3937007874015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单位工程取费表"/>
  <dimension ref="A1:E59"/>
  <sheetViews>
    <sheetView topLeftCell="A40" workbookViewId="0">
      <selection activeCell="E58" sqref="E58"/>
    </sheetView>
  </sheetViews>
  <sheetFormatPr defaultColWidth="9.2" defaultRowHeight="12.75" outlineLevelCol="4"/>
  <cols>
    <col min="1" max="1" width="8.15238095238095" customWidth="1"/>
    <col min="2" max="2" width="24.7333333333333" customWidth="1"/>
    <col min="3" max="3" width="37.5809523809524" customWidth="1"/>
    <col min="4" max="4" width="7.93333333333333" customWidth="1"/>
    <col min="5" max="5" width="15.3904761904762" customWidth="1"/>
  </cols>
  <sheetData>
    <row r="1" ht="25.5" customHeight="1" spans="1:5">
      <c r="A1" s="1" t="s">
        <v>31</v>
      </c>
      <c r="B1" s="1"/>
      <c r="C1" s="1"/>
      <c r="D1" s="1"/>
      <c r="E1" s="1"/>
    </row>
    <row r="2" ht="26.2" customHeight="1" spans="1:5">
      <c r="A2" s="2" t="s">
        <v>32</v>
      </c>
      <c r="B2" s="2"/>
      <c r="C2" s="2"/>
      <c r="D2" s="2"/>
      <c r="E2" s="3" t="s">
        <v>33</v>
      </c>
    </row>
    <row r="3" ht="19.85" customHeight="1" spans="1:5">
      <c r="A3" s="4" t="s">
        <v>2</v>
      </c>
      <c r="B3" s="5" t="s">
        <v>34</v>
      </c>
      <c r="C3" s="5" t="s">
        <v>35</v>
      </c>
      <c r="D3" s="5" t="s">
        <v>36</v>
      </c>
      <c r="E3" s="14" t="s">
        <v>37</v>
      </c>
    </row>
    <row r="4" ht="19.85" customHeight="1" spans="1:5">
      <c r="A4" s="6" t="s">
        <v>38</v>
      </c>
      <c r="B4" s="8" t="s">
        <v>39</v>
      </c>
      <c r="C4" s="8" t="s">
        <v>40</v>
      </c>
      <c r="D4" s="7"/>
      <c r="E4" s="15" t="s">
        <v>41</v>
      </c>
    </row>
    <row r="5" ht="19.85" customHeight="1" spans="1:5">
      <c r="A5" s="6" t="s">
        <v>42</v>
      </c>
      <c r="B5" s="8" t="s">
        <v>43</v>
      </c>
      <c r="C5" s="8" t="s">
        <v>44</v>
      </c>
      <c r="D5" s="7"/>
      <c r="E5" s="15" t="s">
        <v>45</v>
      </c>
    </row>
    <row r="6" ht="19.85" customHeight="1" spans="1:5">
      <c r="A6" s="6" t="s">
        <v>46</v>
      </c>
      <c r="B6" s="8" t="s">
        <v>47</v>
      </c>
      <c r="C6" s="8" t="s">
        <v>48</v>
      </c>
      <c r="D6" s="7"/>
      <c r="E6" s="15" t="s">
        <v>49</v>
      </c>
    </row>
    <row r="7" ht="19.85" customHeight="1" spans="1:5">
      <c r="A7" s="6" t="s">
        <v>50</v>
      </c>
      <c r="B7" s="8" t="s">
        <v>51</v>
      </c>
      <c r="C7" s="8" t="s">
        <v>52</v>
      </c>
      <c r="D7" s="7"/>
      <c r="E7" s="15" t="s">
        <v>53</v>
      </c>
    </row>
    <row r="8" ht="19.85" customHeight="1" spans="1:5">
      <c r="A8" s="6" t="s">
        <v>54</v>
      </c>
      <c r="B8" s="8" t="s">
        <v>55</v>
      </c>
      <c r="C8" s="8" t="s">
        <v>56</v>
      </c>
      <c r="D8" s="7"/>
      <c r="E8" s="15" t="s">
        <v>57</v>
      </c>
    </row>
    <row r="9" ht="19.85" customHeight="1" spans="1:5">
      <c r="A9" s="6" t="s">
        <v>58</v>
      </c>
      <c r="B9" s="8" t="s">
        <v>59</v>
      </c>
      <c r="C9" s="8" t="s">
        <v>60</v>
      </c>
      <c r="D9" s="7"/>
      <c r="E9" s="15" t="s">
        <v>61</v>
      </c>
    </row>
    <row r="10" ht="19.85" customHeight="1" spans="1:5">
      <c r="A10" s="6" t="s">
        <v>62</v>
      </c>
      <c r="B10" s="8" t="s">
        <v>63</v>
      </c>
      <c r="C10" s="8" t="s">
        <v>64</v>
      </c>
      <c r="D10" s="7"/>
      <c r="E10" s="15" t="s">
        <v>65</v>
      </c>
    </row>
    <row r="11" ht="19.85" customHeight="1" spans="1:5">
      <c r="A11" s="6" t="s">
        <v>66</v>
      </c>
      <c r="B11" s="8" t="s">
        <v>67</v>
      </c>
      <c r="C11" s="8" t="s">
        <v>68</v>
      </c>
      <c r="D11" s="7"/>
      <c r="E11" s="15" t="s">
        <v>69</v>
      </c>
    </row>
    <row r="12" ht="19.85" customHeight="1" spans="1:5">
      <c r="A12" s="6" t="s">
        <v>70</v>
      </c>
      <c r="B12" s="8" t="s">
        <v>71</v>
      </c>
      <c r="C12" s="8" t="s">
        <v>72</v>
      </c>
      <c r="D12" s="7"/>
      <c r="E12" s="15" t="s">
        <v>73</v>
      </c>
    </row>
    <row r="13" ht="19.85" customHeight="1" spans="1:5">
      <c r="A13" s="6" t="s">
        <v>74</v>
      </c>
      <c r="B13" s="8" t="s">
        <v>75</v>
      </c>
      <c r="C13" s="8" t="s">
        <v>76</v>
      </c>
      <c r="D13" s="7"/>
      <c r="E13" s="15" t="s">
        <v>77</v>
      </c>
    </row>
    <row r="14" ht="19.85" customHeight="1" spans="1:5">
      <c r="A14" s="6" t="s">
        <v>78</v>
      </c>
      <c r="B14" s="8" t="s">
        <v>79</v>
      </c>
      <c r="C14" s="8" t="s">
        <v>80</v>
      </c>
      <c r="D14" s="7"/>
      <c r="E14" s="15" t="s">
        <v>81</v>
      </c>
    </row>
    <row r="15" ht="19.85" customHeight="1" spans="1:5">
      <c r="A15" s="6" t="s">
        <v>82</v>
      </c>
      <c r="B15" s="8" t="s">
        <v>83</v>
      </c>
      <c r="C15" s="8" t="s">
        <v>84</v>
      </c>
      <c r="D15" s="7"/>
      <c r="E15" s="15" t="s">
        <v>85</v>
      </c>
    </row>
    <row r="16" ht="19.85" customHeight="1" spans="1:5">
      <c r="A16" s="6" t="s">
        <v>86</v>
      </c>
      <c r="B16" s="8" t="s">
        <v>87</v>
      </c>
      <c r="C16" s="8" t="s">
        <v>88</v>
      </c>
      <c r="D16" s="7"/>
      <c r="E16" s="15" t="s">
        <v>89</v>
      </c>
    </row>
    <row r="17" ht="19.85" customHeight="1" spans="1:5">
      <c r="A17" s="6" t="s">
        <v>90</v>
      </c>
      <c r="B17" s="8" t="s">
        <v>43</v>
      </c>
      <c r="C17" s="8" t="s">
        <v>91</v>
      </c>
      <c r="D17" s="7"/>
      <c r="E17" s="15" t="s">
        <v>92</v>
      </c>
    </row>
    <row r="18" ht="19.85" customHeight="1" spans="1:5">
      <c r="A18" s="6" t="s">
        <v>93</v>
      </c>
      <c r="B18" s="8" t="s">
        <v>94</v>
      </c>
      <c r="C18" s="8" t="s">
        <v>95</v>
      </c>
      <c r="D18" s="7"/>
      <c r="E18" s="15" t="s">
        <v>96</v>
      </c>
    </row>
    <row r="19" ht="26.2" customHeight="1" spans="1:5">
      <c r="A19" s="6" t="s">
        <v>97</v>
      </c>
      <c r="B19" s="8" t="s">
        <v>98</v>
      </c>
      <c r="C19" s="8" t="s">
        <v>99</v>
      </c>
      <c r="D19" s="7"/>
      <c r="E19" s="15" t="s">
        <v>100</v>
      </c>
    </row>
    <row r="20" ht="19.85" customHeight="1" spans="1:5">
      <c r="A20" s="6" t="s">
        <v>101</v>
      </c>
      <c r="B20" s="8" t="s">
        <v>102</v>
      </c>
      <c r="C20" s="8" t="s">
        <v>103</v>
      </c>
      <c r="D20" s="7"/>
      <c r="E20" s="15" t="s">
        <v>104</v>
      </c>
    </row>
    <row r="21" ht="19.85" customHeight="1" spans="1:5">
      <c r="A21" s="6" t="s">
        <v>105</v>
      </c>
      <c r="B21" s="8" t="s">
        <v>106</v>
      </c>
      <c r="C21" s="8" t="s">
        <v>107</v>
      </c>
      <c r="D21" s="7"/>
      <c r="E21" s="15" t="s">
        <v>108</v>
      </c>
    </row>
    <row r="22" ht="19.85" customHeight="1" spans="1:5">
      <c r="A22" s="6" t="s">
        <v>109</v>
      </c>
      <c r="B22" s="8" t="s">
        <v>110</v>
      </c>
      <c r="C22" s="8" t="s">
        <v>111</v>
      </c>
      <c r="D22" s="7"/>
      <c r="E22" s="15" t="s">
        <v>112</v>
      </c>
    </row>
    <row r="23" ht="19.85" customHeight="1" spans="1:5">
      <c r="A23" s="6" t="s">
        <v>113</v>
      </c>
      <c r="B23" s="8" t="s">
        <v>114</v>
      </c>
      <c r="C23" s="8" t="s">
        <v>115</v>
      </c>
      <c r="D23" s="7"/>
      <c r="E23" s="15" t="s">
        <v>116</v>
      </c>
    </row>
    <row r="24" ht="19.85" customHeight="1" spans="1:5">
      <c r="A24" s="6" t="s">
        <v>117</v>
      </c>
      <c r="B24" s="8" t="s">
        <v>118</v>
      </c>
      <c r="C24" s="8" t="s">
        <v>119</v>
      </c>
      <c r="D24" s="7"/>
      <c r="E24" s="15" t="s">
        <v>120</v>
      </c>
    </row>
    <row r="25" ht="19.85" customHeight="1" spans="1:5">
      <c r="A25" s="6" t="s">
        <v>121</v>
      </c>
      <c r="B25" s="8" t="s">
        <v>122</v>
      </c>
      <c r="C25" s="8" t="s">
        <v>123</v>
      </c>
      <c r="D25" s="7"/>
      <c r="E25" s="15" t="s">
        <v>124</v>
      </c>
    </row>
    <row r="26" ht="26.2" customHeight="1" spans="1:5">
      <c r="A26" s="6" t="s">
        <v>125</v>
      </c>
      <c r="B26" s="8" t="s">
        <v>126</v>
      </c>
      <c r="C26" s="8" t="s">
        <v>127</v>
      </c>
      <c r="D26" s="7"/>
      <c r="E26" s="15" t="s">
        <v>128</v>
      </c>
    </row>
    <row r="27" ht="26.2" customHeight="1" spans="1:5">
      <c r="A27" s="6" t="s">
        <v>129</v>
      </c>
      <c r="B27" s="8" t="s">
        <v>130</v>
      </c>
      <c r="C27" s="8" t="s">
        <v>131</v>
      </c>
      <c r="D27" s="7"/>
      <c r="E27" s="15" t="s">
        <v>132</v>
      </c>
    </row>
    <row r="28" ht="26.2" customHeight="1" spans="1:5">
      <c r="A28" s="6" t="s">
        <v>133</v>
      </c>
      <c r="B28" s="8" t="s">
        <v>134</v>
      </c>
      <c r="C28" s="8" t="s">
        <v>135</v>
      </c>
      <c r="D28" s="7"/>
      <c r="E28" s="15" t="s">
        <v>136</v>
      </c>
    </row>
    <row r="29" ht="26.2" customHeight="1" spans="1:5">
      <c r="A29" s="6" t="s">
        <v>137</v>
      </c>
      <c r="B29" s="8" t="s">
        <v>138</v>
      </c>
      <c r="C29" s="8" t="s">
        <v>139</v>
      </c>
      <c r="D29" s="7"/>
      <c r="E29" s="15" t="s">
        <v>140</v>
      </c>
    </row>
    <row r="30" ht="19.85" customHeight="1" spans="1:5">
      <c r="A30" s="6" t="s">
        <v>141</v>
      </c>
      <c r="B30" s="8" t="s">
        <v>142</v>
      </c>
      <c r="C30" s="8" t="s">
        <v>143</v>
      </c>
      <c r="D30" s="7"/>
      <c r="E30" s="15" t="s">
        <v>144</v>
      </c>
    </row>
    <row r="31" ht="36.1" customHeight="1" spans="1:5">
      <c r="A31" s="6" t="s">
        <v>145</v>
      </c>
      <c r="B31" s="8" t="s">
        <v>146</v>
      </c>
      <c r="C31" s="8" t="s">
        <v>147</v>
      </c>
      <c r="D31" s="7"/>
      <c r="E31" s="15" t="s">
        <v>144</v>
      </c>
    </row>
    <row r="32" ht="9.05" customHeight="1" spans="1:5">
      <c r="A32" s="23"/>
      <c r="B32" s="23"/>
      <c r="C32" s="23"/>
      <c r="D32" s="23"/>
      <c r="E32" s="23"/>
    </row>
    <row r="33" hidden="1"/>
    <row r="34" ht="25.5" customHeight="1" spans="1:5">
      <c r="A34" s="1" t="s">
        <v>31</v>
      </c>
      <c r="B34" s="1"/>
      <c r="C34" s="1"/>
      <c r="D34" s="1"/>
      <c r="E34" s="1"/>
    </row>
    <row r="35" ht="26.2" customHeight="1" spans="1:5">
      <c r="A35" s="2" t="s">
        <v>32</v>
      </c>
      <c r="B35" s="2"/>
      <c r="C35" s="2"/>
      <c r="D35" s="2"/>
      <c r="E35" s="3" t="s">
        <v>148</v>
      </c>
    </row>
    <row r="36" ht="19.85" customHeight="1" spans="1:5">
      <c r="A36" s="4" t="s">
        <v>2</v>
      </c>
      <c r="B36" s="5" t="s">
        <v>34</v>
      </c>
      <c r="C36" s="5" t="s">
        <v>35</v>
      </c>
      <c r="D36" s="5" t="s">
        <v>36</v>
      </c>
      <c r="E36" s="14" t="s">
        <v>37</v>
      </c>
    </row>
    <row r="37" ht="26.2" customHeight="1" spans="1:5">
      <c r="A37" s="6" t="s">
        <v>149</v>
      </c>
      <c r="B37" s="8" t="s">
        <v>150</v>
      </c>
      <c r="C37" s="8" t="s">
        <v>151</v>
      </c>
      <c r="D37" s="7" t="s">
        <v>152</v>
      </c>
      <c r="E37" s="27">
        <v>1862.53</v>
      </c>
    </row>
    <row r="38" ht="26.2" customHeight="1" spans="1:5">
      <c r="A38" s="6" t="s">
        <v>153</v>
      </c>
      <c r="B38" s="8" t="s">
        <v>154</v>
      </c>
      <c r="C38" s="8" t="s">
        <v>151</v>
      </c>
      <c r="D38" s="7" t="s">
        <v>155</v>
      </c>
      <c r="E38" s="27">
        <v>3725.06</v>
      </c>
    </row>
    <row r="39" ht="26.2" customHeight="1" spans="1:5">
      <c r="A39" s="6" t="s">
        <v>156</v>
      </c>
      <c r="B39" s="8" t="s">
        <v>157</v>
      </c>
      <c r="C39" s="8" t="s">
        <v>151</v>
      </c>
      <c r="D39" s="7" t="s">
        <v>152</v>
      </c>
      <c r="E39" s="27">
        <v>1862.53</v>
      </c>
    </row>
    <row r="40" ht="19.85" customHeight="1" spans="1:5">
      <c r="A40" s="6" t="s">
        <v>158</v>
      </c>
      <c r="B40" s="8" t="s">
        <v>159</v>
      </c>
      <c r="C40" s="8" t="s">
        <v>160</v>
      </c>
      <c r="D40" s="7"/>
      <c r="E40" s="15" t="s">
        <v>132</v>
      </c>
    </row>
    <row r="41" ht="19.85" customHeight="1" spans="1:5">
      <c r="A41" s="6" t="s">
        <v>161</v>
      </c>
      <c r="B41" s="8" t="s">
        <v>162</v>
      </c>
      <c r="C41" s="8" t="s">
        <v>163</v>
      </c>
      <c r="D41" s="7"/>
      <c r="E41" s="15" t="s">
        <v>132</v>
      </c>
    </row>
    <row r="42" ht="19.85" customHeight="1" spans="1:5">
      <c r="A42" s="6" t="s">
        <v>164</v>
      </c>
      <c r="B42" s="8" t="s">
        <v>165</v>
      </c>
      <c r="C42" s="8" t="s">
        <v>160</v>
      </c>
      <c r="D42" s="7"/>
      <c r="E42" s="15" t="s">
        <v>132</v>
      </c>
    </row>
    <row r="43" ht="19.85" customHeight="1" spans="1:5">
      <c r="A43" s="6" t="s">
        <v>166</v>
      </c>
      <c r="B43" s="8" t="s">
        <v>167</v>
      </c>
      <c r="C43" s="8" t="s">
        <v>160</v>
      </c>
      <c r="D43" s="7"/>
      <c r="E43" s="15" t="s">
        <v>132</v>
      </c>
    </row>
    <row r="44" ht="19.85" customHeight="1" spans="1:5">
      <c r="A44" s="6" t="s">
        <v>168</v>
      </c>
      <c r="B44" s="8" t="s">
        <v>169</v>
      </c>
      <c r="C44" s="8" t="s">
        <v>170</v>
      </c>
      <c r="D44" s="7"/>
      <c r="E44" s="15" t="s">
        <v>132</v>
      </c>
    </row>
    <row r="45" ht="19.85" customHeight="1" spans="1:5">
      <c r="A45" s="6" t="s">
        <v>171</v>
      </c>
      <c r="B45" s="8" t="s">
        <v>172</v>
      </c>
      <c r="C45" s="8" t="s">
        <v>160</v>
      </c>
      <c r="D45" s="7"/>
      <c r="E45" s="15" t="s">
        <v>132</v>
      </c>
    </row>
    <row r="46" ht="19.85" customHeight="1" spans="1:5">
      <c r="A46" s="6" t="s">
        <v>173</v>
      </c>
      <c r="B46" s="8" t="s">
        <v>174</v>
      </c>
      <c r="C46" s="8" t="s">
        <v>160</v>
      </c>
      <c r="D46" s="7"/>
      <c r="E46" s="15" t="s">
        <v>132</v>
      </c>
    </row>
    <row r="47" ht="19.85" customHeight="1" spans="1:5">
      <c r="A47" s="6" t="s">
        <v>175</v>
      </c>
      <c r="B47" s="8" t="s">
        <v>176</v>
      </c>
      <c r="C47" s="8" t="s">
        <v>160</v>
      </c>
      <c r="D47" s="7"/>
      <c r="E47" s="15" t="s">
        <v>132</v>
      </c>
    </row>
    <row r="48" ht="19.85" customHeight="1" spans="1:5">
      <c r="A48" s="6" t="s">
        <v>177</v>
      </c>
      <c r="B48" s="8" t="s">
        <v>178</v>
      </c>
      <c r="C48" s="8" t="s">
        <v>179</v>
      </c>
      <c r="D48" s="7" t="s">
        <v>160</v>
      </c>
      <c r="E48" s="15" t="s">
        <v>132</v>
      </c>
    </row>
    <row r="49" ht="19.85" customHeight="1" spans="1:5">
      <c r="A49" s="6" t="s">
        <v>180</v>
      </c>
      <c r="B49" s="8" t="s">
        <v>181</v>
      </c>
      <c r="C49" s="8" t="s">
        <v>160</v>
      </c>
      <c r="D49" s="7"/>
      <c r="E49" s="15" t="s">
        <v>132</v>
      </c>
    </row>
    <row r="50" ht="19.85" customHeight="1" spans="1:5">
      <c r="A50" s="6" t="s">
        <v>182</v>
      </c>
      <c r="B50" s="8" t="s">
        <v>183</v>
      </c>
      <c r="C50" s="8" t="s">
        <v>160</v>
      </c>
      <c r="D50" s="7"/>
      <c r="E50" s="15" t="s">
        <v>132</v>
      </c>
    </row>
    <row r="51" ht="19.85" customHeight="1" spans="1:5">
      <c r="A51" s="6" t="s">
        <v>184</v>
      </c>
      <c r="B51" s="8" t="s">
        <v>185</v>
      </c>
      <c r="C51" s="8" t="s">
        <v>186</v>
      </c>
      <c r="D51" s="7"/>
      <c r="E51" s="15" t="s">
        <v>187</v>
      </c>
    </row>
    <row r="52" ht="19.85" customHeight="1" spans="1:5">
      <c r="A52" s="6" t="s">
        <v>188</v>
      </c>
      <c r="B52" s="8" t="s">
        <v>189</v>
      </c>
      <c r="C52" s="8" t="s">
        <v>190</v>
      </c>
      <c r="D52" s="7"/>
      <c r="E52" s="15" t="s">
        <v>187</v>
      </c>
    </row>
    <row r="53" ht="19.85" customHeight="1" spans="1:5">
      <c r="A53" s="6" t="s">
        <v>191</v>
      </c>
      <c r="B53" s="8" t="s">
        <v>192</v>
      </c>
      <c r="C53" s="8" t="s">
        <v>160</v>
      </c>
      <c r="D53" s="7"/>
      <c r="E53" s="15" t="s">
        <v>132</v>
      </c>
    </row>
    <row r="54" ht="19.85" customHeight="1" spans="1:5">
      <c r="A54" s="6" t="s">
        <v>193</v>
      </c>
      <c r="B54" s="8" t="s">
        <v>194</v>
      </c>
      <c r="C54" s="8" t="s">
        <v>160</v>
      </c>
      <c r="D54" s="7"/>
      <c r="E54" s="15" t="s">
        <v>132</v>
      </c>
    </row>
    <row r="55" ht="19.85" customHeight="1" spans="1:5">
      <c r="A55" s="6" t="s">
        <v>195</v>
      </c>
      <c r="B55" s="8" t="s">
        <v>196</v>
      </c>
      <c r="C55" s="8" t="s">
        <v>197</v>
      </c>
      <c r="D55" s="7"/>
      <c r="E55" s="15" t="s">
        <v>198</v>
      </c>
    </row>
    <row r="56" ht="19.85" customHeight="1" spans="1:5">
      <c r="A56" s="6" t="s">
        <v>199</v>
      </c>
      <c r="B56" s="8" t="s">
        <v>200</v>
      </c>
      <c r="C56" s="8" t="s">
        <v>201</v>
      </c>
      <c r="D56" s="7" t="s">
        <v>202</v>
      </c>
      <c r="E56" s="15" t="s">
        <v>203</v>
      </c>
    </row>
    <row r="57" ht="19.85" customHeight="1" spans="1:5">
      <c r="A57" s="6" t="s">
        <v>204</v>
      </c>
      <c r="B57" s="8" t="s">
        <v>205</v>
      </c>
      <c r="C57" s="8" t="s">
        <v>206</v>
      </c>
      <c r="D57" s="7" t="s">
        <v>202</v>
      </c>
      <c r="E57" s="28">
        <v>379052.5</v>
      </c>
    </row>
    <row r="58" ht="19.85" customHeight="1" spans="1:5">
      <c r="A58" s="6" t="s">
        <v>207</v>
      </c>
      <c r="B58" s="8" t="s">
        <v>208</v>
      </c>
      <c r="C58" s="8" t="s">
        <v>209</v>
      </c>
      <c r="D58" s="7"/>
      <c r="E58" s="15" t="s">
        <v>210</v>
      </c>
    </row>
    <row r="59" ht="9.05" customHeight="1" spans="1:5">
      <c r="A59" s="23"/>
      <c r="B59" s="23"/>
      <c r="C59" s="23"/>
      <c r="D59" s="23"/>
      <c r="E59" s="23"/>
    </row>
  </sheetData>
  <mergeCells count="4">
    <mergeCell ref="A1:E1"/>
    <mergeCell ref="A2:D2"/>
    <mergeCell ref="A34:E34"/>
    <mergeCell ref="A35:D35"/>
  </mergeCells>
  <pageMargins left="0.590551181102362" right="0.196850393700787" top="0.78740157480315" bottom="0.393700787401575" header="0" footer="0"/>
  <headerFooter/>
  <rowBreaks count="1" manualBreakCount="1">
    <brk id="3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单位工程实体子目预算书"/>
  <dimension ref="A1:K132"/>
  <sheetViews>
    <sheetView zoomScale="130" zoomScaleNormal="130" workbookViewId="0">
      <pane ySplit="4" topLeftCell="A6" activePane="bottomLeft" state="frozen"/>
      <selection/>
      <selection pane="bottomLeft" activeCell="K6" sqref="K6:K56"/>
    </sheetView>
  </sheetViews>
  <sheetFormatPr defaultColWidth="9.2" defaultRowHeight="12.75"/>
  <cols>
    <col min="1" max="1" width="5.72380952380952" customWidth="1"/>
    <col min="2" max="2" width="14.152380952381" customWidth="1"/>
    <col min="3" max="3" width="32.2952380952381" customWidth="1"/>
    <col min="4" max="4" width="7.99047619047619" customWidth="1"/>
    <col min="5" max="5" width="10.3142857142857" customWidth="1"/>
    <col min="6" max="6" width="9.88571428571429" customWidth="1"/>
    <col min="7" max="7" width="12.6857142857143" customWidth="1"/>
    <col min="8" max="8" width="9.2" style="24"/>
    <col min="9" max="9" width="12.8571428571429"/>
    <col min="10" max="10" width="11.7142857142857"/>
    <col min="11" max="11" width="12.8571428571429"/>
  </cols>
  <sheetData>
    <row r="1" ht="23.25" customHeight="1" spans="1:7">
      <c r="A1" s="1" t="s">
        <v>211</v>
      </c>
      <c r="B1" s="1"/>
      <c r="C1" s="1"/>
      <c r="D1" s="1"/>
      <c r="E1" s="1"/>
      <c r="F1" s="1"/>
      <c r="G1" s="1"/>
    </row>
    <row r="2" ht="15.95" customHeight="1" spans="1:7">
      <c r="A2" s="2" t="s">
        <v>212</v>
      </c>
      <c r="B2" s="2"/>
      <c r="C2" s="2"/>
      <c r="D2" s="2"/>
      <c r="E2" s="2"/>
      <c r="F2" s="3" t="s">
        <v>213</v>
      </c>
      <c r="G2" s="3"/>
    </row>
    <row r="3" ht="14.2" customHeight="1" spans="1:8">
      <c r="A3" s="4" t="s">
        <v>2</v>
      </c>
      <c r="B3" s="5" t="s">
        <v>214</v>
      </c>
      <c r="C3" s="5" t="s">
        <v>215</v>
      </c>
      <c r="D3" s="5" t="s">
        <v>216</v>
      </c>
      <c r="E3" s="5" t="s">
        <v>217</v>
      </c>
      <c r="F3" s="5" t="s">
        <v>218</v>
      </c>
      <c r="G3" s="14" t="s">
        <v>219</v>
      </c>
      <c r="H3" s="25" t="s">
        <v>220</v>
      </c>
    </row>
    <row r="4" ht="14.2" customHeight="1" spans="1:7">
      <c r="A4" s="4"/>
      <c r="B4" s="5"/>
      <c r="C4" s="5"/>
      <c r="D4" s="5"/>
      <c r="E4" s="5"/>
      <c r="F4" s="5"/>
      <c r="G4" s="14"/>
    </row>
    <row r="5" ht="26.2" hidden="1" customHeight="1" spans="1:7">
      <c r="A5" s="6" t="s">
        <v>38</v>
      </c>
      <c r="B5" s="7" t="s">
        <v>221</v>
      </c>
      <c r="C5" s="8" t="s">
        <v>222</v>
      </c>
      <c r="D5" s="7" t="s">
        <v>223</v>
      </c>
      <c r="E5" s="19" t="s">
        <v>224</v>
      </c>
      <c r="F5" s="19" t="s">
        <v>225</v>
      </c>
      <c r="G5" s="21" t="s">
        <v>226</v>
      </c>
    </row>
    <row r="6" ht="19.85" customHeight="1" spans="1:11">
      <c r="A6" s="6"/>
      <c r="B6" s="7" t="s">
        <v>227</v>
      </c>
      <c r="C6" s="8" t="s">
        <v>228</v>
      </c>
      <c r="D6" s="7" t="s">
        <v>229</v>
      </c>
      <c r="E6" s="19" t="s">
        <v>230</v>
      </c>
      <c r="F6" s="19" t="s">
        <v>231</v>
      </c>
      <c r="G6" s="21" t="s">
        <v>232</v>
      </c>
      <c r="H6" s="24">
        <v>198</v>
      </c>
      <c r="I6">
        <f>(F6-H6)/H6</f>
        <v>1.56737373737374</v>
      </c>
      <c r="J6">
        <f>H6*E6</f>
        <v>160375.446</v>
      </c>
      <c r="K6">
        <f>F6*E6</f>
        <v>411743.70818</v>
      </c>
    </row>
    <row r="7" ht="26.2" hidden="1" customHeight="1" spans="1:9">
      <c r="A7" s="6"/>
      <c r="B7" s="7" t="s">
        <v>233</v>
      </c>
      <c r="C7" s="8" t="s">
        <v>234</v>
      </c>
      <c r="D7" s="7" t="s">
        <v>235</v>
      </c>
      <c r="E7" s="19" t="s">
        <v>236</v>
      </c>
      <c r="F7" s="19" t="s">
        <v>237</v>
      </c>
      <c r="G7" s="21" t="s">
        <v>238</v>
      </c>
      <c r="I7" t="e">
        <f t="shared" ref="I7:I38" si="0">(F7-H7)/H7</f>
        <v>#DIV/0!</v>
      </c>
    </row>
    <row r="8" ht="26.2" hidden="1" customHeight="1" spans="1:9">
      <c r="A8" s="6" t="s">
        <v>86</v>
      </c>
      <c r="B8" s="7" t="s">
        <v>239</v>
      </c>
      <c r="C8" s="8" t="s">
        <v>240</v>
      </c>
      <c r="D8" s="7" t="s">
        <v>223</v>
      </c>
      <c r="E8" s="19" t="s">
        <v>241</v>
      </c>
      <c r="F8" s="19" t="s">
        <v>242</v>
      </c>
      <c r="G8" s="21" t="s">
        <v>243</v>
      </c>
      <c r="I8" t="e">
        <f t="shared" si="0"/>
        <v>#DIV/0!</v>
      </c>
    </row>
    <row r="9" ht="19.85" customHeight="1" spans="1:11">
      <c r="A9" s="6"/>
      <c r="B9" s="7" t="s">
        <v>227</v>
      </c>
      <c r="C9" s="8" t="s">
        <v>244</v>
      </c>
      <c r="D9" s="7" t="s">
        <v>229</v>
      </c>
      <c r="E9" s="19" t="s">
        <v>245</v>
      </c>
      <c r="F9" s="19" t="s">
        <v>246</v>
      </c>
      <c r="G9" s="21" t="s">
        <v>247</v>
      </c>
      <c r="H9" s="24">
        <v>79</v>
      </c>
      <c r="I9">
        <f t="shared" si="0"/>
        <v>0.541518987341772</v>
      </c>
      <c r="J9">
        <f>H9*E9</f>
        <v>22273.497</v>
      </c>
      <c r="K9">
        <f>F9*E9</f>
        <v>34335.01854</v>
      </c>
    </row>
    <row r="10" ht="26.2" hidden="1" customHeight="1" spans="1:9">
      <c r="A10" s="6"/>
      <c r="B10" s="7" t="s">
        <v>233</v>
      </c>
      <c r="C10" s="8" t="s">
        <v>248</v>
      </c>
      <c r="D10" s="7" t="s">
        <v>235</v>
      </c>
      <c r="E10" s="19" t="s">
        <v>249</v>
      </c>
      <c r="F10" s="19" t="s">
        <v>250</v>
      </c>
      <c r="G10" s="21" t="s">
        <v>251</v>
      </c>
      <c r="I10" t="e">
        <f t="shared" si="0"/>
        <v>#DIV/0!</v>
      </c>
    </row>
    <row r="11" ht="26.2" hidden="1" customHeight="1" spans="1:9">
      <c r="A11" s="6" t="s">
        <v>161</v>
      </c>
      <c r="B11" s="7" t="s">
        <v>252</v>
      </c>
      <c r="C11" s="8" t="s">
        <v>253</v>
      </c>
      <c r="D11" s="7" t="s">
        <v>223</v>
      </c>
      <c r="E11" s="19" t="s">
        <v>254</v>
      </c>
      <c r="F11" s="19" t="s">
        <v>255</v>
      </c>
      <c r="G11" s="21" t="s">
        <v>256</v>
      </c>
      <c r="I11" t="e">
        <f t="shared" si="0"/>
        <v>#DIV/0!</v>
      </c>
    </row>
    <row r="12" ht="19.85" customHeight="1" spans="1:11">
      <c r="A12" s="6"/>
      <c r="B12" s="7" t="s">
        <v>257</v>
      </c>
      <c r="C12" s="8" t="s">
        <v>228</v>
      </c>
      <c r="D12" s="7" t="s">
        <v>229</v>
      </c>
      <c r="E12" s="19" t="s">
        <v>258</v>
      </c>
      <c r="F12" s="19" t="s">
        <v>231</v>
      </c>
      <c r="G12" s="21" t="s">
        <v>259</v>
      </c>
      <c r="H12" s="24">
        <v>198</v>
      </c>
      <c r="I12">
        <f t="shared" si="0"/>
        <v>1.56737373737374</v>
      </c>
      <c r="J12">
        <f>H12*E12</f>
        <v>5811.894</v>
      </c>
      <c r="K12">
        <f>F12*E12</f>
        <v>14921.30402</v>
      </c>
    </row>
    <row r="13" ht="26.2" hidden="1" customHeight="1" spans="1:9">
      <c r="A13" s="6"/>
      <c r="B13" s="7" t="s">
        <v>260</v>
      </c>
      <c r="C13" s="8" t="s">
        <v>261</v>
      </c>
      <c r="D13" s="7" t="s">
        <v>235</v>
      </c>
      <c r="E13" s="19" t="s">
        <v>262</v>
      </c>
      <c r="F13" s="19" t="s">
        <v>237</v>
      </c>
      <c r="G13" s="21" t="s">
        <v>263</v>
      </c>
      <c r="I13" t="e">
        <f t="shared" si="0"/>
        <v>#DIV/0!</v>
      </c>
    </row>
    <row r="14" ht="26.2" hidden="1" customHeight="1" spans="1:9">
      <c r="A14" s="6" t="s">
        <v>184</v>
      </c>
      <c r="B14" s="7" t="s">
        <v>264</v>
      </c>
      <c r="C14" s="8" t="s">
        <v>265</v>
      </c>
      <c r="D14" s="7" t="s">
        <v>223</v>
      </c>
      <c r="E14" s="19" t="s">
        <v>50</v>
      </c>
      <c r="F14" s="19" t="s">
        <v>266</v>
      </c>
      <c r="G14" s="21" t="s">
        <v>267</v>
      </c>
      <c r="I14" t="e">
        <f t="shared" si="0"/>
        <v>#DIV/0!</v>
      </c>
    </row>
    <row r="15" ht="19.85" customHeight="1" spans="1:11">
      <c r="A15" s="6"/>
      <c r="B15" s="7" t="s">
        <v>257</v>
      </c>
      <c r="C15" s="8" t="s">
        <v>244</v>
      </c>
      <c r="D15" s="7" t="s">
        <v>229</v>
      </c>
      <c r="E15" s="19" t="s">
        <v>268</v>
      </c>
      <c r="F15" s="19" t="s">
        <v>246</v>
      </c>
      <c r="G15" s="21" t="s">
        <v>269</v>
      </c>
      <c r="H15" s="24">
        <v>79</v>
      </c>
      <c r="I15">
        <f t="shared" si="0"/>
        <v>0.541518987341772</v>
      </c>
      <c r="J15">
        <f>H15*E15</f>
        <v>1033.162</v>
      </c>
      <c r="K15">
        <f>F15*E15</f>
        <v>1592.63884</v>
      </c>
    </row>
    <row r="16" ht="26.2" hidden="1" customHeight="1" spans="1:9">
      <c r="A16" s="6"/>
      <c r="B16" s="7" t="s">
        <v>260</v>
      </c>
      <c r="C16" s="8" t="s">
        <v>270</v>
      </c>
      <c r="D16" s="7" t="s">
        <v>235</v>
      </c>
      <c r="E16" s="19" t="s">
        <v>271</v>
      </c>
      <c r="F16" s="19" t="s">
        <v>250</v>
      </c>
      <c r="G16" s="21" t="s">
        <v>272</v>
      </c>
      <c r="I16" t="e">
        <f t="shared" si="0"/>
        <v>#DIV/0!</v>
      </c>
    </row>
    <row r="17" ht="19.85" hidden="1" customHeight="1" spans="1:9">
      <c r="A17" s="6" t="s">
        <v>195</v>
      </c>
      <c r="B17" s="7" t="s">
        <v>273</v>
      </c>
      <c r="C17" s="8" t="s">
        <v>274</v>
      </c>
      <c r="D17" s="7" t="s">
        <v>275</v>
      </c>
      <c r="E17" s="19" t="s">
        <v>276</v>
      </c>
      <c r="F17" s="19" t="s">
        <v>277</v>
      </c>
      <c r="G17" s="21" t="s">
        <v>278</v>
      </c>
      <c r="I17" t="e">
        <f t="shared" si="0"/>
        <v>#DIV/0!</v>
      </c>
    </row>
    <row r="18" ht="19.85" hidden="1" customHeight="1" spans="1:9">
      <c r="A18" s="6" t="s">
        <v>199</v>
      </c>
      <c r="B18" s="7" t="s">
        <v>279</v>
      </c>
      <c r="C18" s="8" t="s">
        <v>280</v>
      </c>
      <c r="D18" s="7" t="s">
        <v>275</v>
      </c>
      <c r="E18" s="19" t="s">
        <v>281</v>
      </c>
      <c r="F18" s="19" t="s">
        <v>282</v>
      </c>
      <c r="G18" s="21" t="s">
        <v>283</v>
      </c>
      <c r="I18" t="e">
        <f t="shared" si="0"/>
        <v>#DIV/0!</v>
      </c>
    </row>
    <row r="19" ht="26.2" hidden="1" customHeight="1" spans="1:9">
      <c r="A19" s="6" t="s">
        <v>204</v>
      </c>
      <c r="B19" s="7" t="s">
        <v>284</v>
      </c>
      <c r="C19" s="8" t="s">
        <v>285</v>
      </c>
      <c r="D19" s="7" t="s">
        <v>235</v>
      </c>
      <c r="E19" s="19" t="s">
        <v>199</v>
      </c>
      <c r="F19" s="19" t="s">
        <v>286</v>
      </c>
      <c r="G19" s="21" t="s">
        <v>287</v>
      </c>
      <c r="I19" t="e">
        <f t="shared" si="0"/>
        <v>#DIV/0!</v>
      </c>
    </row>
    <row r="20" ht="19.85" hidden="1" customHeight="1" spans="1:9">
      <c r="A20" s="6"/>
      <c r="B20" s="7" t="s">
        <v>288</v>
      </c>
      <c r="C20" s="8" t="s">
        <v>289</v>
      </c>
      <c r="D20" s="7" t="s">
        <v>235</v>
      </c>
      <c r="E20" s="19" t="s">
        <v>199</v>
      </c>
      <c r="F20" s="19" t="s">
        <v>290</v>
      </c>
      <c r="G20" s="21" t="s">
        <v>291</v>
      </c>
      <c r="I20" t="e">
        <f t="shared" si="0"/>
        <v>#DIV/0!</v>
      </c>
    </row>
    <row r="21" ht="26.2" hidden="1" customHeight="1" spans="1:9">
      <c r="A21" s="6" t="s">
        <v>207</v>
      </c>
      <c r="B21" s="7" t="s">
        <v>292</v>
      </c>
      <c r="C21" s="8" t="s">
        <v>293</v>
      </c>
      <c r="D21" s="7" t="s">
        <v>235</v>
      </c>
      <c r="E21" s="19" t="s">
        <v>86</v>
      </c>
      <c r="F21" s="19" t="s">
        <v>294</v>
      </c>
      <c r="G21" s="21" t="s">
        <v>295</v>
      </c>
      <c r="I21" t="e">
        <f t="shared" si="0"/>
        <v>#DIV/0!</v>
      </c>
    </row>
    <row r="22" ht="19.85" hidden="1" customHeight="1" spans="1:9">
      <c r="A22" s="6"/>
      <c r="B22" s="7" t="s">
        <v>288</v>
      </c>
      <c r="C22" s="8" t="s">
        <v>296</v>
      </c>
      <c r="D22" s="7" t="s">
        <v>235</v>
      </c>
      <c r="E22" s="19" t="s">
        <v>86</v>
      </c>
      <c r="F22" s="19" t="s">
        <v>297</v>
      </c>
      <c r="G22" s="21" t="s">
        <v>298</v>
      </c>
      <c r="I22" t="e">
        <f t="shared" si="0"/>
        <v>#DIV/0!</v>
      </c>
    </row>
    <row r="23" ht="26.2" hidden="1" customHeight="1" spans="1:9">
      <c r="A23" s="6" t="s">
        <v>299</v>
      </c>
      <c r="B23" s="7" t="s">
        <v>300</v>
      </c>
      <c r="C23" s="8" t="s">
        <v>301</v>
      </c>
      <c r="D23" s="7" t="s">
        <v>235</v>
      </c>
      <c r="E23" s="19" t="s">
        <v>184</v>
      </c>
      <c r="F23" s="19" t="s">
        <v>302</v>
      </c>
      <c r="G23" s="21" t="s">
        <v>303</v>
      </c>
      <c r="I23" t="e">
        <f t="shared" si="0"/>
        <v>#DIV/0!</v>
      </c>
    </row>
    <row r="24" ht="19.85" hidden="1" customHeight="1" spans="1:9">
      <c r="A24" s="6"/>
      <c r="B24" s="7" t="s">
        <v>288</v>
      </c>
      <c r="C24" s="8" t="s">
        <v>304</v>
      </c>
      <c r="D24" s="7" t="s">
        <v>235</v>
      </c>
      <c r="E24" s="19" t="s">
        <v>184</v>
      </c>
      <c r="F24" s="19" t="s">
        <v>305</v>
      </c>
      <c r="G24" s="21" t="s">
        <v>306</v>
      </c>
      <c r="I24" t="e">
        <f t="shared" si="0"/>
        <v>#DIV/0!</v>
      </c>
    </row>
    <row r="25" ht="26.2" hidden="1" customHeight="1" spans="1:9">
      <c r="A25" s="6" t="s">
        <v>307</v>
      </c>
      <c r="B25" s="7" t="s">
        <v>308</v>
      </c>
      <c r="C25" s="8" t="s">
        <v>309</v>
      </c>
      <c r="D25" s="7" t="s">
        <v>223</v>
      </c>
      <c r="E25" s="19" t="s">
        <v>86</v>
      </c>
      <c r="F25" s="19" t="s">
        <v>310</v>
      </c>
      <c r="G25" s="21" t="s">
        <v>311</v>
      </c>
      <c r="I25" t="e">
        <f t="shared" si="0"/>
        <v>#DIV/0!</v>
      </c>
    </row>
    <row r="26" ht="26.2" customHeight="1" spans="1:11">
      <c r="A26" s="6"/>
      <c r="B26" s="7" t="s">
        <v>257</v>
      </c>
      <c r="C26" s="8" t="s">
        <v>312</v>
      </c>
      <c r="D26" s="7" t="s">
        <v>229</v>
      </c>
      <c r="E26" s="19" t="s">
        <v>313</v>
      </c>
      <c r="F26" s="19" t="s">
        <v>314</v>
      </c>
      <c r="G26" s="21" t="s">
        <v>315</v>
      </c>
      <c r="H26" s="24">
        <v>19.86</v>
      </c>
      <c r="I26">
        <f t="shared" si="0"/>
        <v>1.4662638469285</v>
      </c>
      <c r="J26">
        <f>H26*E26</f>
        <v>403.158</v>
      </c>
      <c r="K26">
        <f>F26*E26</f>
        <v>994.294</v>
      </c>
    </row>
    <row r="27" ht="26.2" hidden="1" customHeight="1" spans="1:9">
      <c r="A27" s="6" t="s">
        <v>316</v>
      </c>
      <c r="B27" s="7" t="s">
        <v>317</v>
      </c>
      <c r="C27" s="8" t="s">
        <v>318</v>
      </c>
      <c r="D27" s="7" t="s">
        <v>235</v>
      </c>
      <c r="E27" s="19" t="s">
        <v>184</v>
      </c>
      <c r="F27" s="19" t="s">
        <v>319</v>
      </c>
      <c r="G27" s="21" t="s">
        <v>320</v>
      </c>
      <c r="I27" t="e">
        <f t="shared" si="0"/>
        <v>#DIV/0!</v>
      </c>
    </row>
    <row r="28" ht="26.2" hidden="1" customHeight="1" spans="1:9">
      <c r="A28" s="6"/>
      <c r="B28" s="7" t="s">
        <v>321</v>
      </c>
      <c r="C28" s="8" t="s">
        <v>322</v>
      </c>
      <c r="D28" s="7" t="s">
        <v>235</v>
      </c>
      <c r="E28" s="19" t="s">
        <v>184</v>
      </c>
      <c r="F28" s="19" t="s">
        <v>323</v>
      </c>
      <c r="G28" s="21" t="s">
        <v>324</v>
      </c>
      <c r="I28" t="e">
        <f t="shared" si="0"/>
        <v>#DIV/0!</v>
      </c>
    </row>
    <row r="29" ht="39.5" hidden="1" customHeight="1" spans="1:9">
      <c r="A29" s="6" t="s">
        <v>325</v>
      </c>
      <c r="B29" s="7" t="s">
        <v>326</v>
      </c>
      <c r="C29" s="8" t="s">
        <v>327</v>
      </c>
      <c r="D29" s="7" t="s">
        <v>328</v>
      </c>
      <c r="E29" s="19" t="s">
        <v>38</v>
      </c>
      <c r="F29" s="19" t="s">
        <v>329</v>
      </c>
      <c r="G29" s="21" t="s">
        <v>329</v>
      </c>
      <c r="I29" t="e">
        <f t="shared" si="0"/>
        <v>#DIV/0!</v>
      </c>
    </row>
    <row r="30" ht="7.35" hidden="1" customHeight="1" spans="1:9">
      <c r="A30" s="22"/>
      <c r="B30" s="23"/>
      <c r="C30" s="23"/>
      <c r="D30" s="23"/>
      <c r="E30" s="23"/>
      <c r="F30" s="23"/>
      <c r="G30" s="23"/>
      <c r="I30" t="e">
        <f t="shared" si="0"/>
        <v>#DIV/0!</v>
      </c>
    </row>
    <row r="31" hidden="1" spans="9:9">
      <c r="I31" t="e">
        <f t="shared" si="0"/>
        <v>#DIV/0!</v>
      </c>
    </row>
    <row r="32" ht="23.25" hidden="1" customHeight="1" spans="1:9">
      <c r="A32" s="1" t="s">
        <v>211</v>
      </c>
      <c r="B32" s="1"/>
      <c r="C32" s="1"/>
      <c r="D32" s="1"/>
      <c r="E32" s="1"/>
      <c r="F32" s="1"/>
      <c r="G32" s="1"/>
      <c r="I32" t="e">
        <f t="shared" si="0"/>
        <v>#DIV/0!</v>
      </c>
    </row>
    <row r="33" ht="15.95" hidden="1" customHeight="1" spans="1:9">
      <c r="A33" s="2" t="s">
        <v>212</v>
      </c>
      <c r="B33" s="2"/>
      <c r="C33" s="2"/>
      <c r="D33" s="2"/>
      <c r="E33" s="2"/>
      <c r="F33" s="3" t="s">
        <v>330</v>
      </c>
      <c r="G33" s="3"/>
      <c r="I33" t="e">
        <f t="shared" si="0"/>
        <v>#VALUE!</v>
      </c>
    </row>
    <row r="34" ht="14.2" hidden="1" customHeight="1" spans="1:9">
      <c r="A34" s="4" t="s">
        <v>2</v>
      </c>
      <c r="B34" s="5" t="s">
        <v>214</v>
      </c>
      <c r="C34" s="5" t="s">
        <v>215</v>
      </c>
      <c r="D34" s="5" t="s">
        <v>216</v>
      </c>
      <c r="E34" s="5" t="s">
        <v>217</v>
      </c>
      <c r="F34" s="5" t="s">
        <v>218</v>
      </c>
      <c r="G34" s="14" t="s">
        <v>219</v>
      </c>
      <c r="I34" t="e">
        <f t="shared" si="0"/>
        <v>#VALUE!</v>
      </c>
    </row>
    <row r="35" ht="14.2" hidden="1" customHeight="1" spans="1:9">
      <c r="A35" s="4"/>
      <c r="B35" s="5"/>
      <c r="C35" s="5"/>
      <c r="D35" s="5"/>
      <c r="E35" s="5"/>
      <c r="F35" s="5"/>
      <c r="G35" s="14"/>
      <c r="I35" t="e">
        <f t="shared" si="0"/>
        <v>#DIV/0!</v>
      </c>
    </row>
    <row r="36" ht="19.85" customHeight="1" spans="1:11">
      <c r="A36" s="6"/>
      <c r="B36" s="7" t="s">
        <v>331</v>
      </c>
      <c r="C36" s="8" t="s">
        <v>332</v>
      </c>
      <c r="D36" s="7" t="s">
        <v>235</v>
      </c>
      <c r="E36" s="19" t="s">
        <v>38</v>
      </c>
      <c r="F36" s="19" t="s">
        <v>333</v>
      </c>
      <c r="G36" s="21" t="s">
        <v>333</v>
      </c>
      <c r="H36" s="24">
        <v>4550</v>
      </c>
      <c r="I36">
        <f t="shared" si="0"/>
        <v>7.59060659340659</v>
      </c>
      <c r="J36">
        <f>H36*E36</f>
        <v>4550</v>
      </c>
      <c r="K36">
        <f>F36*E36</f>
        <v>39087.26</v>
      </c>
    </row>
    <row r="37" ht="19.85" hidden="1" customHeight="1" spans="1:9">
      <c r="A37" s="6" t="s">
        <v>334</v>
      </c>
      <c r="B37" s="7" t="s">
        <v>326</v>
      </c>
      <c r="C37" s="8" t="s">
        <v>327</v>
      </c>
      <c r="D37" s="7" t="s">
        <v>328</v>
      </c>
      <c r="E37" s="19" t="s">
        <v>38</v>
      </c>
      <c r="F37" s="19" t="s">
        <v>329</v>
      </c>
      <c r="G37" s="21" t="s">
        <v>329</v>
      </c>
      <c r="I37" t="e">
        <f t="shared" si="0"/>
        <v>#DIV/0!</v>
      </c>
    </row>
    <row r="38" ht="19.85" customHeight="1" spans="1:11">
      <c r="A38" s="6"/>
      <c r="B38" s="7" t="s">
        <v>331</v>
      </c>
      <c r="C38" s="8" t="s">
        <v>335</v>
      </c>
      <c r="D38" s="7" t="s">
        <v>235</v>
      </c>
      <c r="E38" s="19" t="s">
        <v>38</v>
      </c>
      <c r="F38" s="19" t="s">
        <v>336</v>
      </c>
      <c r="G38" s="21" t="s">
        <v>336</v>
      </c>
      <c r="H38" s="24">
        <v>3550</v>
      </c>
      <c r="I38">
        <f t="shared" si="0"/>
        <v>2.75061690140845</v>
      </c>
      <c r="J38">
        <f>H38*E38</f>
        <v>3550</v>
      </c>
      <c r="K38">
        <f>F38*E38</f>
        <v>13314.69</v>
      </c>
    </row>
    <row r="39" ht="19.85" hidden="1" customHeight="1" spans="1:9">
      <c r="A39" s="6" t="s">
        <v>337</v>
      </c>
      <c r="B39" s="7" t="s">
        <v>338</v>
      </c>
      <c r="C39" s="8" t="s">
        <v>339</v>
      </c>
      <c r="D39" s="7" t="s">
        <v>235</v>
      </c>
      <c r="E39" s="19" t="s">
        <v>184</v>
      </c>
      <c r="F39" s="19" t="s">
        <v>340</v>
      </c>
      <c r="G39" s="21" t="s">
        <v>341</v>
      </c>
      <c r="I39" t="e">
        <f t="shared" ref="I39:I70" si="1">(F39-H39)/H39</f>
        <v>#DIV/0!</v>
      </c>
    </row>
    <row r="40" ht="19.85" hidden="1" customHeight="1" spans="1:9">
      <c r="A40" s="6"/>
      <c r="B40" s="7" t="s">
        <v>342</v>
      </c>
      <c r="C40" s="8" t="s">
        <v>343</v>
      </c>
      <c r="D40" s="7" t="s">
        <v>235</v>
      </c>
      <c r="E40" s="19" t="s">
        <v>344</v>
      </c>
      <c r="F40" s="19" t="s">
        <v>345</v>
      </c>
      <c r="G40" s="21" t="s">
        <v>346</v>
      </c>
      <c r="I40" t="e">
        <f t="shared" si="1"/>
        <v>#DIV/0!</v>
      </c>
    </row>
    <row r="41" ht="19.85" hidden="1" customHeight="1" spans="1:9">
      <c r="A41" s="6" t="s">
        <v>347</v>
      </c>
      <c r="B41" s="7" t="s">
        <v>348</v>
      </c>
      <c r="C41" s="8" t="s">
        <v>349</v>
      </c>
      <c r="D41" s="7" t="s">
        <v>350</v>
      </c>
      <c r="E41" s="19" t="s">
        <v>184</v>
      </c>
      <c r="F41" s="19" t="s">
        <v>351</v>
      </c>
      <c r="G41" s="21" t="s">
        <v>352</v>
      </c>
      <c r="I41" t="e">
        <f t="shared" si="1"/>
        <v>#DIV/0!</v>
      </c>
    </row>
    <row r="42" ht="19.85" hidden="1" customHeight="1" spans="1:9">
      <c r="A42" s="6"/>
      <c r="B42" s="7" t="s">
        <v>331</v>
      </c>
      <c r="C42" s="8" t="s">
        <v>353</v>
      </c>
      <c r="D42" s="7" t="s">
        <v>235</v>
      </c>
      <c r="E42" s="19" t="s">
        <v>184</v>
      </c>
      <c r="F42" s="19" t="s">
        <v>354</v>
      </c>
      <c r="G42" s="21" t="s">
        <v>355</v>
      </c>
      <c r="I42" t="e">
        <f t="shared" si="1"/>
        <v>#DIV/0!</v>
      </c>
    </row>
    <row r="43" ht="19.85" hidden="1" customHeight="1" spans="1:9">
      <c r="A43" s="6" t="s">
        <v>356</v>
      </c>
      <c r="B43" s="7" t="s">
        <v>357</v>
      </c>
      <c r="C43" s="8" t="s">
        <v>358</v>
      </c>
      <c r="D43" s="7" t="s">
        <v>359</v>
      </c>
      <c r="E43" s="19" t="s">
        <v>184</v>
      </c>
      <c r="F43" s="19" t="s">
        <v>360</v>
      </c>
      <c r="G43" s="21" t="s">
        <v>361</v>
      </c>
      <c r="I43" t="e">
        <f t="shared" si="1"/>
        <v>#DIV/0!</v>
      </c>
    </row>
    <row r="44" ht="19.85" hidden="1" customHeight="1" spans="1:9">
      <c r="A44" s="6"/>
      <c r="B44" s="7" t="s">
        <v>331</v>
      </c>
      <c r="C44" s="8" t="s">
        <v>362</v>
      </c>
      <c r="D44" s="7" t="s">
        <v>235</v>
      </c>
      <c r="E44" s="19" t="s">
        <v>184</v>
      </c>
      <c r="F44" s="19" t="s">
        <v>363</v>
      </c>
      <c r="G44" s="21" t="s">
        <v>364</v>
      </c>
      <c r="I44" t="e">
        <f t="shared" si="1"/>
        <v>#DIV/0!</v>
      </c>
    </row>
    <row r="45" ht="19.85" hidden="1" customHeight="1" spans="1:9">
      <c r="A45" s="6" t="s">
        <v>365</v>
      </c>
      <c r="B45" s="7" t="s">
        <v>366</v>
      </c>
      <c r="C45" s="8" t="s">
        <v>367</v>
      </c>
      <c r="D45" s="7" t="s">
        <v>328</v>
      </c>
      <c r="E45" s="19" t="s">
        <v>38</v>
      </c>
      <c r="F45" s="19" t="s">
        <v>368</v>
      </c>
      <c r="G45" s="21" t="s">
        <v>368</v>
      </c>
      <c r="I45" t="e">
        <f t="shared" si="1"/>
        <v>#DIV/0!</v>
      </c>
    </row>
    <row r="46" ht="19.85" customHeight="1" spans="1:11">
      <c r="A46" s="6"/>
      <c r="B46" s="7" t="s">
        <v>331</v>
      </c>
      <c r="C46" s="8" t="s">
        <v>369</v>
      </c>
      <c r="D46" s="7" t="s">
        <v>235</v>
      </c>
      <c r="E46" s="19" t="s">
        <v>38</v>
      </c>
      <c r="F46" s="19" t="s">
        <v>370</v>
      </c>
      <c r="G46" s="21" t="s">
        <v>370</v>
      </c>
      <c r="H46" s="24">
        <v>7056</v>
      </c>
      <c r="I46">
        <f t="shared" si="1"/>
        <v>4.07044784580499</v>
      </c>
      <c r="J46">
        <f>H46*E46</f>
        <v>7056</v>
      </c>
      <c r="K46">
        <f>F46*E46</f>
        <v>35777.08</v>
      </c>
    </row>
    <row r="47" ht="19.85" hidden="1" customHeight="1" spans="1:9">
      <c r="A47" s="6" t="s">
        <v>371</v>
      </c>
      <c r="B47" s="7" t="s">
        <v>372</v>
      </c>
      <c r="C47" s="8" t="s">
        <v>373</v>
      </c>
      <c r="D47" s="7" t="s">
        <v>328</v>
      </c>
      <c r="E47" s="19" t="s">
        <v>38</v>
      </c>
      <c r="F47" s="19" t="s">
        <v>374</v>
      </c>
      <c r="G47" s="21" t="s">
        <v>374</v>
      </c>
      <c r="I47" t="e">
        <f t="shared" si="1"/>
        <v>#DIV/0!</v>
      </c>
    </row>
    <row r="48" ht="19.85" customHeight="1" spans="1:11">
      <c r="A48" s="6"/>
      <c r="B48" s="7" t="s">
        <v>331</v>
      </c>
      <c r="C48" s="8" t="s">
        <v>375</v>
      </c>
      <c r="D48" s="7" t="s">
        <v>235</v>
      </c>
      <c r="E48" s="19" t="s">
        <v>38</v>
      </c>
      <c r="F48" s="19" t="s">
        <v>376</v>
      </c>
      <c r="G48" s="21" t="s">
        <v>376</v>
      </c>
      <c r="H48" s="24">
        <v>3140</v>
      </c>
      <c r="I48">
        <f t="shared" si="1"/>
        <v>11.4150605095541</v>
      </c>
      <c r="J48">
        <f>H48*E48</f>
        <v>3140</v>
      </c>
      <c r="K48">
        <f>F48*E48</f>
        <v>38983.29</v>
      </c>
    </row>
    <row r="49" ht="19.85" hidden="1" customHeight="1" spans="1:9">
      <c r="A49" s="6" t="s">
        <v>377</v>
      </c>
      <c r="B49" s="7" t="s">
        <v>366</v>
      </c>
      <c r="C49" s="8" t="s">
        <v>367</v>
      </c>
      <c r="D49" s="7" t="s">
        <v>328</v>
      </c>
      <c r="E49" s="19" t="s">
        <v>38</v>
      </c>
      <c r="F49" s="19" t="s">
        <v>368</v>
      </c>
      <c r="G49" s="21" t="s">
        <v>368</v>
      </c>
      <c r="I49" t="e">
        <f t="shared" si="1"/>
        <v>#DIV/0!</v>
      </c>
    </row>
    <row r="50" ht="19.85" customHeight="1" spans="1:11">
      <c r="A50" s="6"/>
      <c r="B50" s="7" t="s">
        <v>331</v>
      </c>
      <c r="C50" s="8" t="s">
        <v>378</v>
      </c>
      <c r="D50" s="7" t="s">
        <v>235</v>
      </c>
      <c r="E50" s="19" t="s">
        <v>38</v>
      </c>
      <c r="F50" s="19" t="s">
        <v>379</v>
      </c>
      <c r="G50" s="21" t="s">
        <v>379</v>
      </c>
      <c r="H50" s="24">
        <v>6597</v>
      </c>
      <c r="I50">
        <f t="shared" si="1"/>
        <v>3.25123995755647</v>
      </c>
      <c r="J50">
        <f>H50*E50</f>
        <v>6597</v>
      </c>
      <c r="K50">
        <f>F50*E50</f>
        <v>28045.43</v>
      </c>
    </row>
    <row r="51" ht="19.85" hidden="1" customHeight="1" spans="1:9">
      <c r="A51" s="6" t="s">
        <v>345</v>
      </c>
      <c r="B51" s="7" t="s">
        <v>372</v>
      </c>
      <c r="C51" s="8" t="s">
        <v>373</v>
      </c>
      <c r="D51" s="7" t="s">
        <v>328</v>
      </c>
      <c r="E51" s="19" t="s">
        <v>38</v>
      </c>
      <c r="F51" s="19" t="s">
        <v>374</v>
      </c>
      <c r="G51" s="21" t="s">
        <v>374</v>
      </c>
      <c r="I51" t="e">
        <f t="shared" si="1"/>
        <v>#DIV/0!</v>
      </c>
    </row>
    <row r="52" ht="19.85" customHeight="1" spans="1:11">
      <c r="A52" s="6"/>
      <c r="B52" s="7" t="s">
        <v>331</v>
      </c>
      <c r="C52" s="8" t="s">
        <v>380</v>
      </c>
      <c r="D52" s="7" t="s">
        <v>235</v>
      </c>
      <c r="E52" s="19" t="s">
        <v>38</v>
      </c>
      <c r="F52" s="19" t="s">
        <v>381</v>
      </c>
      <c r="G52" s="21" t="s">
        <v>381</v>
      </c>
      <c r="H52" s="24">
        <v>2156</v>
      </c>
      <c r="I52">
        <f t="shared" si="1"/>
        <v>12.9259647495362</v>
      </c>
      <c r="J52">
        <f>H52*E52</f>
        <v>2156</v>
      </c>
      <c r="K52">
        <f>F52*E52</f>
        <v>30024.38</v>
      </c>
    </row>
    <row r="53" ht="19.85" hidden="1" customHeight="1" spans="1:9">
      <c r="A53" s="6" t="s">
        <v>382</v>
      </c>
      <c r="B53" s="7" t="s">
        <v>366</v>
      </c>
      <c r="C53" s="8" t="s">
        <v>367</v>
      </c>
      <c r="D53" s="7" t="s">
        <v>328</v>
      </c>
      <c r="E53" s="19" t="s">
        <v>38</v>
      </c>
      <c r="F53" s="19" t="s">
        <v>368</v>
      </c>
      <c r="G53" s="21" t="s">
        <v>368</v>
      </c>
      <c r="I53" t="e">
        <f t="shared" si="1"/>
        <v>#DIV/0!</v>
      </c>
    </row>
    <row r="54" ht="19.85" customHeight="1" spans="1:11">
      <c r="A54" s="6"/>
      <c r="B54" s="7" t="s">
        <v>331</v>
      </c>
      <c r="C54" s="8" t="s">
        <v>383</v>
      </c>
      <c r="D54" s="7" t="s">
        <v>235</v>
      </c>
      <c r="E54" s="19" t="s">
        <v>38</v>
      </c>
      <c r="F54" s="19" t="s">
        <v>384</v>
      </c>
      <c r="G54" s="21" t="s">
        <v>384</v>
      </c>
      <c r="H54" s="24">
        <v>4181</v>
      </c>
      <c r="I54">
        <f t="shared" si="1"/>
        <v>3.31839990432911</v>
      </c>
      <c r="J54">
        <f>H54*E54</f>
        <v>4181</v>
      </c>
      <c r="K54">
        <f>F54*E54</f>
        <v>18055.23</v>
      </c>
    </row>
    <row r="55" ht="19.85" hidden="1" customHeight="1" spans="1:9">
      <c r="A55" s="6" t="s">
        <v>385</v>
      </c>
      <c r="B55" s="7" t="s">
        <v>372</v>
      </c>
      <c r="C55" s="8" t="s">
        <v>373</v>
      </c>
      <c r="D55" s="7" t="s">
        <v>328</v>
      </c>
      <c r="E55" s="19" t="s">
        <v>38</v>
      </c>
      <c r="F55" s="19" t="s">
        <v>374</v>
      </c>
      <c r="G55" s="21" t="s">
        <v>374</v>
      </c>
      <c r="I55" t="e">
        <f t="shared" si="1"/>
        <v>#DIV/0!</v>
      </c>
    </row>
    <row r="56" ht="19.85" customHeight="1" spans="1:11">
      <c r="A56" s="6"/>
      <c r="B56" s="7" t="s">
        <v>331</v>
      </c>
      <c r="C56" s="8" t="s">
        <v>386</v>
      </c>
      <c r="D56" s="7" t="s">
        <v>235</v>
      </c>
      <c r="E56" s="19" t="s">
        <v>38</v>
      </c>
      <c r="F56" s="19" t="s">
        <v>387</v>
      </c>
      <c r="G56" s="21" t="s">
        <v>387</v>
      </c>
      <c r="H56" s="24">
        <v>800</v>
      </c>
      <c r="I56">
        <f t="shared" si="1"/>
        <v>22.2517125</v>
      </c>
      <c r="J56">
        <f>H56*E56</f>
        <v>800</v>
      </c>
      <c r="K56">
        <f>F56*E56</f>
        <v>18601.37</v>
      </c>
    </row>
    <row r="57" ht="19.85" hidden="1" customHeight="1" spans="1:9">
      <c r="A57" s="6" t="s">
        <v>388</v>
      </c>
      <c r="B57" s="7" t="s">
        <v>389</v>
      </c>
      <c r="C57" s="8" t="s">
        <v>390</v>
      </c>
      <c r="D57" s="7" t="s">
        <v>235</v>
      </c>
      <c r="E57" s="19" t="s">
        <v>38</v>
      </c>
      <c r="F57" s="19" t="s">
        <v>391</v>
      </c>
      <c r="G57" s="21" t="s">
        <v>391</v>
      </c>
      <c r="I57" t="e">
        <f t="shared" si="1"/>
        <v>#DIV/0!</v>
      </c>
    </row>
    <row r="58" ht="19.85" hidden="1" customHeight="1" spans="1:9">
      <c r="A58" s="6"/>
      <c r="B58" s="7" t="s">
        <v>392</v>
      </c>
      <c r="C58" s="8" t="s">
        <v>393</v>
      </c>
      <c r="D58" s="7" t="s">
        <v>235</v>
      </c>
      <c r="E58" s="19" t="s">
        <v>38</v>
      </c>
      <c r="F58" s="19" t="s">
        <v>394</v>
      </c>
      <c r="G58" s="21" t="s">
        <v>394</v>
      </c>
      <c r="I58" t="e">
        <f t="shared" si="1"/>
        <v>#DIV/0!</v>
      </c>
    </row>
    <row r="59" ht="19.85" hidden="1" customHeight="1" spans="1:9">
      <c r="A59" s="6" t="s">
        <v>395</v>
      </c>
      <c r="B59" s="7" t="s">
        <v>396</v>
      </c>
      <c r="C59" s="8" t="s">
        <v>397</v>
      </c>
      <c r="D59" s="7" t="s">
        <v>235</v>
      </c>
      <c r="E59" s="19" t="s">
        <v>38</v>
      </c>
      <c r="F59" s="19" t="s">
        <v>398</v>
      </c>
      <c r="G59" s="21" t="s">
        <v>398</v>
      </c>
      <c r="I59" t="e">
        <f t="shared" si="1"/>
        <v>#DIV/0!</v>
      </c>
    </row>
    <row r="60" ht="19.85" hidden="1" customHeight="1" spans="1:9">
      <c r="A60" s="6"/>
      <c r="B60" s="7" t="s">
        <v>392</v>
      </c>
      <c r="C60" s="8" t="s">
        <v>399</v>
      </c>
      <c r="D60" s="7" t="s">
        <v>235</v>
      </c>
      <c r="E60" s="19" t="s">
        <v>38</v>
      </c>
      <c r="F60" s="19" t="s">
        <v>305</v>
      </c>
      <c r="G60" s="21" t="s">
        <v>305</v>
      </c>
      <c r="I60" t="e">
        <f t="shared" si="1"/>
        <v>#DIV/0!</v>
      </c>
    </row>
    <row r="61" ht="19.85" hidden="1" customHeight="1" spans="1:9">
      <c r="A61" s="6" t="s">
        <v>400</v>
      </c>
      <c r="B61" s="7" t="s">
        <v>401</v>
      </c>
      <c r="C61" s="8" t="s">
        <v>402</v>
      </c>
      <c r="D61" s="7" t="s">
        <v>235</v>
      </c>
      <c r="E61" s="19" t="s">
        <v>161</v>
      </c>
      <c r="F61" s="19" t="s">
        <v>403</v>
      </c>
      <c r="G61" s="21" t="s">
        <v>404</v>
      </c>
      <c r="I61" t="e">
        <f t="shared" si="1"/>
        <v>#DIV/0!</v>
      </c>
    </row>
    <row r="62" ht="19.85" hidden="1" customHeight="1" spans="1:9">
      <c r="A62" s="6"/>
      <c r="B62" s="7" t="s">
        <v>405</v>
      </c>
      <c r="C62" s="8" t="s">
        <v>406</v>
      </c>
      <c r="D62" s="7" t="s">
        <v>328</v>
      </c>
      <c r="E62" s="19" t="s">
        <v>161</v>
      </c>
      <c r="F62" s="19" t="s">
        <v>407</v>
      </c>
      <c r="G62" s="21" t="s">
        <v>408</v>
      </c>
      <c r="I62" t="e">
        <f t="shared" si="1"/>
        <v>#DIV/0!</v>
      </c>
    </row>
    <row r="63" ht="26.2" hidden="1" customHeight="1" spans="1:9">
      <c r="A63" s="6" t="s">
        <v>409</v>
      </c>
      <c r="B63" s="7" t="s">
        <v>410</v>
      </c>
      <c r="C63" s="8" t="s">
        <v>411</v>
      </c>
      <c r="D63" s="7" t="s">
        <v>412</v>
      </c>
      <c r="E63" s="19" t="s">
        <v>86</v>
      </c>
      <c r="F63" s="19" t="s">
        <v>413</v>
      </c>
      <c r="G63" s="21" t="s">
        <v>414</v>
      </c>
      <c r="I63" t="e">
        <f t="shared" si="1"/>
        <v>#DIV/0!</v>
      </c>
    </row>
    <row r="64" ht="44.6" hidden="1" customHeight="1" spans="1:9">
      <c r="A64" s="6"/>
      <c r="B64" s="7" t="s">
        <v>415</v>
      </c>
      <c r="C64" s="8" t="s">
        <v>416</v>
      </c>
      <c r="D64" s="7" t="s">
        <v>417</v>
      </c>
      <c r="E64" s="19" t="s">
        <v>184</v>
      </c>
      <c r="F64" s="19" t="s">
        <v>160</v>
      </c>
      <c r="G64" s="21" t="s">
        <v>132</v>
      </c>
      <c r="I64" t="e">
        <f t="shared" si="1"/>
        <v>#DIV/0!</v>
      </c>
    </row>
    <row r="65" ht="7.35" hidden="1" customHeight="1" spans="1:9">
      <c r="A65" s="22"/>
      <c r="B65" s="23"/>
      <c r="C65" s="23"/>
      <c r="D65" s="23"/>
      <c r="E65" s="23"/>
      <c r="F65" s="23"/>
      <c r="G65" s="23"/>
      <c r="I65" t="e">
        <f t="shared" si="1"/>
        <v>#DIV/0!</v>
      </c>
    </row>
    <row r="66" hidden="1" spans="9:9">
      <c r="I66" t="e">
        <f t="shared" si="1"/>
        <v>#DIV/0!</v>
      </c>
    </row>
    <row r="67" ht="23.25" hidden="1" customHeight="1" spans="1:9">
      <c r="A67" s="1" t="s">
        <v>211</v>
      </c>
      <c r="B67" s="1"/>
      <c r="C67" s="1"/>
      <c r="D67" s="1"/>
      <c r="E67" s="1"/>
      <c r="F67" s="1"/>
      <c r="G67" s="1"/>
      <c r="I67" t="e">
        <f t="shared" si="1"/>
        <v>#DIV/0!</v>
      </c>
    </row>
    <row r="68" ht="15.95" hidden="1" customHeight="1" spans="1:9">
      <c r="A68" s="2" t="s">
        <v>212</v>
      </c>
      <c r="B68" s="2"/>
      <c r="C68" s="2"/>
      <c r="D68" s="2"/>
      <c r="E68" s="2"/>
      <c r="F68" s="3" t="s">
        <v>418</v>
      </c>
      <c r="G68" s="3"/>
      <c r="I68" t="e">
        <f t="shared" si="1"/>
        <v>#VALUE!</v>
      </c>
    </row>
    <row r="69" ht="14.2" hidden="1" customHeight="1" spans="1:9">
      <c r="A69" s="4" t="s">
        <v>2</v>
      </c>
      <c r="B69" s="5" t="s">
        <v>214</v>
      </c>
      <c r="C69" s="5" t="s">
        <v>215</v>
      </c>
      <c r="D69" s="5" t="s">
        <v>216</v>
      </c>
      <c r="E69" s="5" t="s">
        <v>217</v>
      </c>
      <c r="F69" s="5" t="s">
        <v>218</v>
      </c>
      <c r="G69" s="14" t="s">
        <v>219</v>
      </c>
      <c r="I69" t="e">
        <f t="shared" si="1"/>
        <v>#VALUE!</v>
      </c>
    </row>
    <row r="70" ht="14.2" hidden="1" customHeight="1" spans="1:9">
      <c r="A70" s="4"/>
      <c r="B70" s="5"/>
      <c r="C70" s="5"/>
      <c r="D70" s="5"/>
      <c r="E70" s="5"/>
      <c r="F70" s="5"/>
      <c r="G70" s="14"/>
      <c r="I70" t="e">
        <f t="shared" si="1"/>
        <v>#DIV/0!</v>
      </c>
    </row>
    <row r="71" ht="26.2" hidden="1" customHeight="1" spans="1:9">
      <c r="A71" s="6" t="s">
        <v>419</v>
      </c>
      <c r="B71" s="7" t="s">
        <v>420</v>
      </c>
      <c r="C71" s="8" t="s">
        <v>421</v>
      </c>
      <c r="D71" s="7" t="s">
        <v>412</v>
      </c>
      <c r="E71" s="19" t="s">
        <v>86</v>
      </c>
      <c r="F71" s="19" t="s">
        <v>422</v>
      </c>
      <c r="G71" s="21" t="s">
        <v>423</v>
      </c>
      <c r="I71" t="e">
        <f t="shared" ref="I71:I102" si="2">(F71-H71)/H71</f>
        <v>#DIV/0!</v>
      </c>
    </row>
    <row r="72" ht="19.85" hidden="1" customHeight="1" spans="1:9">
      <c r="A72" s="6"/>
      <c r="B72" s="7" t="s">
        <v>415</v>
      </c>
      <c r="C72" s="8" t="s">
        <v>424</v>
      </c>
      <c r="D72" s="7" t="s">
        <v>417</v>
      </c>
      <c r="E72" s="19" t="s">
        <v>184</v>
      </c>
      <c r="F72" s="19" t="s">
        <v>425</v>
      </c>
      <c r="G72" s="21" t="s">
        <v>426</v>
      </c>
      <c r="I72" t="e">
        <f t="shared" si="2"/>
        <v>#DIV/0!</v>
      </c>
    </row>
    <row r="73" ht="26.2" hidden="1" customHeight="1" spans="1:9">
      <c r="A73" s="6" t="s">
        <v>427</v>
      </c>
      <c r="B73" s="7" t="s">
        <v>428</v>
      </c>
      <c r="C73" s="8" t="s">
        <v>429</v>
      </c>
      <c r="D73" s="7" t="s">
        <v>412</v>
      </c>
      <c r="E73" s="19" t="s">
        <v>86</v>
      </c>
      <c r="F73" s="19" t="s">
        <v>430</v>
      </c>
      <c r="G73" s="21" t="s">
        <v>431</v>
      </c>
      <c r="I73" t="e">
        <f t="shared" si="2"/>
        <v>#DIV/0!</v>
      </c>
    </row>
    <row r="74" ht="19.85" hidden="1" customHeight="1" spans="1:9">
      <c r="A74" s="6"/>
      <c r="B74" s="7" t="s">
        <v>415</v>
      </c>
      <c r="C74" s="8" t="s">
        <v>432</v>
      </c>
      <c r="D74" s="7" t="s">
        <v>417</v>
      </c>
      <c r="E74" s="19" t="s">
        <v>184</v>
      </c>
      <c r="F74" s="19" t="s">
        <v>433</v>
      </c>
      <c r="G74" s="21" t="s">
        <v>434</v>
      </c>
      <c r="I74" t="e">
        <f t="shared" si="2"/>
        <v>#DIV/0!</v>
      </c>
    </row>
    <row r="75" ht="19.85" hidden="1" customHeight="1" spans="1:9">
      <c r="A75" s="6" t="s">
        <v>435</v>
      </c>
      <c r="B75" s="7" t="s">
        <v>436</v>
      </c>
      <c r="C75" s="8" t="s">
        <v>437</v>
      </c>
      <c r="D75" s="7" t="s">
        <v>412</v>
      </c>
      <c r="E75" s="19" t="s">
        <v>207</v>
      </c>
      <c r="F75" s="19" t="s">
        <v>438</v>
      </c>
      <c r="G75" s="21" t="s">
        <v>439</v>
      </c>
      <c r="I75" t="e">
        <f t="shared" si="2"/>
        <v>#DIV/0!</v>
      </c>
    </row>
    <row r="76" ht="19.85" hidden="1" customHeight="1" spans="1:9">
      <c r="A76" s="6"/>
      <c r="B76" s="7" t="s">
        <v>415</v>
      </c>
      <c r="C76" s="8" t="s">
        <v>440</v>
      </c>
      <c r="D76" s="7" t="s">
        <v>417</v>
      </c>
      <c r="E76" s="19" t="s">
        <v>356</v>
      </c>
      <c r="F76" s="19" t="s">
        <v>441</v>
      </c>
      <c r="G76" s="21" t="s">
        <v>442</v>
      </c>
      <c r="I76" t="e">
        <f t="shared" si="2"/>
        <v>#DIV/0!</v>
      </c>
    </row>
    <row r="77" ht="19.85" hidden="1" customHeight="1" spans="1:9">
      <c r="A77" s="6" t="s">
        <v>443</v>
      </c>
      <c r="B77" s="7" t="s">
        <v>444</v>
      </c>
      <c r="C77" s="8" t="s">
        <v>445</v>
      </c>
      <c r="D77" s="7" t="s">
        <v>235</v>
      </c>
      <c r="E77" s="19" t="s">
        <v>86</v>
      </c>
      <c r="F77" s="19" t="s">
        <v>446</v>
      </c>
      <c r="G77" s="21" t="s">
        <v>447</v>
      </c>
      <c r="I77" t="e">
        <f t="shared" si="2"/>
        <v>#DIV/0!</v>
      </c>
    </row>
    <row r="78" ht="19.85" hidden="1" customHeight="1" spans="1:9">
      <c r="A78" s="6"/>
      <c r="B78" s="7" t="s">
        <v>331</v>
      </c>
      <c r="C78" s="8" t="s">
        <v>448</v>
      </c>
      <c r="D78" s="7" t="s">
        <v>235</v>
      </c>
      <c r="E78" s="19" t="s">
        <v>86</v>
      </c>
      <c r="F78" s="19" t="s">
        <v>449</v>
      </c>
      <c r="G78" s="21" t="s">
        <v>450</v>
      </c>
      <c r="I78" t="e">
        <f t="shared" si="2"/>
        <v>#DIV/0!</v>
      </c>
    </row>
    <row r="79" ht="19.85" hidden="1" customHeight="1" spans="1:9">
      <c r="A79" s="6" t="s">
        <v>451</v>
      </c>
      <c r="B79" s="7" t="s">
        <v>401</v>
      </c>
      <c r="C79" s="8" t="s">
        <v>452</v>
      </c>
      <c r="D79" s="7" t="s">
        <v>235</v>
      </c>
      <c r="E79" s="19" t="s">
        <v>86</v>
      </c>
      <c r="F79" s="19" t="s">
        <v>403</v>
      </c>
      <c r="G79" s="21" t="s">
        <v>453</v>
      </c>
      <c r="I79" t="e">
        <f t="shared" si="2"/>
        <v>#DIV/0!</v>
      </c>
    </row>
    <row r="80" ht="19.85" hidden="1" customHeight="1" spans="1:9">
      <c r="A80" s="6"/>
      <c r="B80" s="7" t="s">
        <v>405</v>
      </c>
      <c r="C80" s="8" t="s">
        <v>406</v>
      </c>
      <c r="D80" s="7" t="s">
        <v>328</v>
      </c>
      <c r="E80" s="19" t="s">
        <v>86</v>
      </c>
      <c r="F80" s="19" t="s">
        <v>407</v>
      </c>
      <c r="G80" s="21" t="s">
        <v>454</v>
      </c>
      <c r="I80" t="e">
        <f t="shared" si="2"/>
        <v>#DIV/0!</v>
      </c>
    </row>
    <row r="81" ht="19.85" hidden="1" customHeight="1" spans="1:9">
      <c r="A81" s="6" t="s">
        <v>455</v>
      </c>
      <c r="B81" s="7" t="s">
        <v>456</v>
      </c>
      <c r="C81" s="8" t="s">
        <v>457</v>
      </c>
      <c r="D81" s="7" t="s">
        <v>223</v>
      </c>
      <c r="E81" s="19" t="s">
        <v>199</v>
      </c>
      <c r="F81" s="19" t="s">
        <v>458</v>
      </c>
      <c r="G81" s="21" t="s">
        <v>459</v>
      </c>
      <c r="I81" t="e">
        <f t="shared" si="2"/>
        <v>#DIV/0!</v>
      </c>
    </row>
    <row r="82" ht="19.85" hidden="1" customHeight="1" spans="1:9">
      <c r="A82" s="6"/>
      <c r="B82" s="7" t="s">
        <v>460</v>
      </c>
      <c r="C82" s="8" t="s">
        <v>461</v>
      </c>
      <c r="D82" s="7" t="s">
        <v>229</v>
      </c>
      <c r="E82" s="19" t="s">
        <v>462</v>
      </c>
      <c r="F82" s="19" t="s">
        <v>463</v>
      </c>
      <c r="G82" s="21" t="s">
        <v>464</v>
      </c>
      <c r="I82" t="e">
        <f t="shared" si="2"/>
        <v>#DIV/0!</v>
      </c>
    </row>
    <row r="83" ht="26.2" hidden="1" customHeight="1" spans="1:9">
      <c r="A83" s="6" t="s">
        <v>465</v>
      </c>
      <c r="B83" s="7" t="s">
        <v>466</v>
      </c>
      <c r="C83" s="8" t="s">
        <v>467</v>
      </c>
      <c r="D83" s="7" t="s">
        <v>223</v>
      </c>
      <c r="E83" s="19" t="s">
        <v>325</v>
      </c>
      <c r="F83" s="19" t="s">
        <v>468</v>
      </c>
      <c r="G83" s="21" t="s">
        <v>469</v>
      </c>
      <c r="I83" t="e">
        <f t="shared" si="2"/>
        <v>#DIV/0!</v>
      </c>
    </row>
    <row r="84" ht="19.85" hidden="1" customHeight="1" spans="1:9">
      <c r="A84" s="6"/>
      <c r="B84" s="7" t="s">
        <v>470</v>
      </c>
      <c r="C84" s="8" t="s">
        <v>471</v>
      </c>
      <c r="D84" s="7" t="s">
        <v>229</v>
      </c>
      <c r="E84" s="19" t="s">
        <v>472</v>
      </c>
      <c r="F84" s="19" t="s">
        <v>345</v>
      </c>
      <c r="G84" s="21" t="s">
        <v>473</v>
      </c>
      <c r="I84" t="e">
        <f t="shared" si="2"/>
        <v>#DIV/0!</v>
      </c>
    </row>
    <row r="85" ht="19.85" hidden="1" customHeight="1" spans="1:9">
      <c r="A85" s="6" t="s">
        <v>474</v>
      </c>
      <c r="B85" s="7" t="s">
        <v>475</v>
      </c>
      <c r="C85" s="8" t="s">
        <v>476</v>
      </c>
      <c r="D85" s="7" t="s">
        <v>223</v>
      </c>
      <c r="E85" s="19" t="s">
        <v>199</v>
      </c>
      <c r="F85" s="19" t="s">
        <v>477</v>
      </c>
      <c r="G85" s="21" t="s">
        <v>478</v>
      </c>
      <c r="I85" t="e">
        <f t="shared" si="2"/>
        <v>#DIV/0!</v>
      </c>
    </row>
    <row r="86" ht="19.85" hidden="1" customHeight="1" spans="1:9">
      <c r="A86" s="6"/>
      <c r="B86" s="7" t="s">
        <v>479</v>
      </c>
      <c r="C86" s="8" t="s">
        <v>480</v>
      </c>
      <c r="D86" s="7" t="s">
        <v>229</v>
      </c>
      <c r="E86" s="19" t="s">
        <v>481</v>
      </c>
      <c r="F86" s="19" t="s">
        <v>86</v>
      </c>
      <c r="G86" s="21" t="s">
        <v>482</v>
      </c>
      <c r="I86" t="e">
        <f t="shared" si="2"/>
        <v>#DIV/0!</v>
      </c>
    </row>
    <row r="87" ht="26.2" hidden="1" customHeight="1" spans="1:9">
      <c r="A87" s="6" t="s">
        <v>483</v>
      </c>
      <c r="B87" s="7" t="s">
        <v>484</v>
      </c>
      <c r="C87" s="8" t="s">
        <v>485</v>
      </c>
      <c r="D87" s="7" t="s">
        <v>223</v>
      </c>
      <c r="E87" s="19" t="s">
        <v>199</v>
      </c>
      <c r="F87" s="19" t="s">
        <v>486</v>
      </c>
      <c r="G87" s="21" t="s">
        <v>487</v>
      </c>
      <c r="I87" t="e">
        <f t="shared" si="2"/>
        <v>#DIV/0!</v>
      </c>
    </row>
    <row r="88" ht="19.85" hidden="1" customHeight="1" spans="1:9">
      <c r="A88" s="6"/>
      <c r="B88" s="7" t="s">
        <v>488</v>
      </c>
      <c r="C88" s="8" t="s">
        <v>489</v>
      </c>
      <c r="D88" s="7" t="s">
        <v>229</v>
      </c>
      <c r="E88" s="19" t="s">
        <v>490</v>
      </c>
      <c r="F88" s="19" t="s">
        <v>86</v>
      </c>
      <c r="G88" s="21" t="s">
        <v>491</v>
      </c>
      <c r="I88" t="e">
        <f t="shared" si="2"/>
        <v>#DIV/0!</v>
      </c>
    </row>
    <row r="89" ht="19.85" hidden="1" customHeight="1" spans="1:9">
      <c r="A89" s="6" t="s">
        <v>492</v>
      </c>
      <c r="B89" s="7" t="s">
        <v>493</v>
      </c>
      <c r="C89" s="8" t="s">
        <v>494</v>
      </c>
      <c r="D89" s="7" t="s">
        <v>235</v>
      </c>
      <c r="E89" s="19" t="s">
        <v>184</v>
      </c>
      <c r="F89" s="19" t="s">
        <v>495</v>
      </c>
      <c r="G89" s="21" t="s">
        <v>496</v>
      </c>
      <c r="I89" t="e">
        <f t="shared" si="2"/>
        <v>#DIV/0!</v>
      </c>
    </row>
    <row r="90" ht="19.85" hidden="1" customHeight="1" spans="1:9">
      <c r="A90" s="6"/>
      <c r="B90" s="7" t="s">
        <v>497</v>
      </c>
      <c r="C90" s="8" t="s">
        <v>498</v>
      </c>
      <c r="D90" s="7" t="s">
        <v>235</v>
      </c>
      <c r="E90" s="19" t="s">
        <v>184</v>
      </c>
      <c r="F90" s="19" t="s">
        <v>499</v>
      </c>
      <c r="G90" s="21" t="s">
        <v>500</v>
      </c>
      <c r="I90" t="e">
        <f t="shared" si="2"/>
        <v>#DIV/0!</v>
      </c>
    </row>
    <row r="91" ht="26.2" hidden="1" customHeight="1" spans="1:9">
      <c r="A91" s="6" t="s">
        <v>501</v>
      </c>
      <c r="B91" s="7" t="s">
        <v>502</v>
      </c>
      <c r="C91" s="8" t="s">
        <v>503</v>
      </c>
      <c r="D91" s="7" t="s">
        <v>235</v>
      </c>
      <c r="E91" s="19" t="s">
        <v>199</v>
      </c>
      <c r="F91" s="19" t="s">
        <v>504</v>
      </c>
      <c r="G91" s="21" t="s">
        <v>505</v>
      </c>
      <c r="I91" t="e">
        <f t="shared" si="2"/>
        <v>#DIV/0!</v>
      </c>
    </row>
    <row r="92" ht="19.85" hidden="1" customHeight="1" spans="1:9">
      <c r="A92" s="6"/>
      <c r="B92" s="7" t="s">
        <v>506</v>
      </c>
      <c r="C92" s="8" t="s">
        <v>507</v>
      </c>
      <c r="D92" s="7" t="s">
        <v>235</v>
      </c>
      <c r="E92" s="19" t="s">
        <v>199</v>
      </c>
      <c r="F92" s="19" t="s">
        <v>160</v>
      </c>
      <c r="G92" s="21" t="s">
        <v>132</v>
      </c>
      <c r="I92" t="e">
        <f t="shared" si="2"/>
        <v>#DIV/0!</v>
      </c>
    </row>
    <row r="93" ht="26.2" hidden="1" customHeight="1" spans="1:9">
      <c r="A93" s="6" t="s">
        <v>508</v>
      </c>
      <c r="B93" s="7" t="s">
        <v>509</v>
      </c>
      <c r="C93" s="8" t="s">
        <v>510</v>
      </c>
      <c r="D93" s="7" t="s">
        <v>235</v>
      </c>
      <c r="E93" s="19" t="s">
        <v>199</v>
      </c>
      <c r="F93" s="19" t="s">
        <v>511</v>
      </c>
      <c r="G93" s="21" t="s">
        <v>512</v>
      </c>
      <c r="I93" t="e">
        <f t="shared" si="2"/>
        <v>#DIV/0!</v>
      </c>
    </row>
    <row r="94" ht="19.85" hidden="1" customHeight="1" spans="1:9">
      <c r="A94" s="6"/>
      <c r="B94" s="7" t="s">
        <v>506</v>
      </c>
      <c r="C94" s="8" t="s">
        <v>513</v>
      </c>
      <c r="D94" s="7" t="s">
        <v>235</v>
      </c>
      <c r="E94" s="19" t="s">
        <v>199</v>
      </c>
      <c r="F94" s="19" t="s">
        <v>160</v>
      </c>
      <c r="G94" s="21" t="s">
        <v>132</v>
      </c>
      <c r="I94" t="e">
        <f t="shared" si="2"/>
        <v>#DIV/0!</v>
      </c>
    </row>
    <row r="95" ht="19.85" hidden="1" customHeight="1" spans="1:9">
      <c r="A95" s="6" t="s">
        <v>514</v>
      </c>
      <c r="B95" s="7" t="s">
        <v>515</v>
      </c>
      <c r="C95" s="8" t="s">
        <v>516</v>
      </c>
      <c r="D95" s="7" t="s">
        <v>517</v>
      </c>
      <c r="E95" s="19" t="s">
        <v>518</v>
      </c>
      <c r="F95" s="19" t="s">
        <v>519</v>
      </c>
      <c r="G95" s="21" t="s">
        <v>520</v>
      </c>
      <c r="I95" t="e">
        <f t="shared" si="2"/>
        <v>#DIV/0!</v>
      </c>
    </row>
    <row r="96" ht="19.85" hidden="1" customHeight="1" spans="1:9">
      <c r="A96" s="6"/>
      <c r="B96" s="7" t="s">
        <v>521</v>
      </c>
      <c r="C96" s="8" t="s">
        <v>522</v>
      </c>
      <c r="D96" s="7" t="s">
        <v>523</v>
      </c>
      <c r="E96" s="19" t="s">
        <v>524</v>
      </c>
      <c r="F96" s="19" t="s">
        <v>525</v>
      </c>
      <c r="G96" s="21" t="s">
        <v>526</v>
      </c>
      <c r="I96" t="e">
        <f t="shared" si="2"/>
        <v>#DIV/0!</v>
      </c>
    </row>
    <row r="97" ht="19.85" hidden="1" customHeight="1" spans="1:9">
      <c r="A97" s="6" t="s">
        <v>527</v>
      </c>
      <c r="B97" s="7" t="s">
        <v>528</v>
      </c>
      <c r="C97" s="8" t="s">
        <v>529</v>
      </c>
      <c r="D97" s="7" t="s">
        <v>517</v>
      </c>
      <c r="E97" s="19" t="s">
        <v>518</v>
      </c>
      <c r="F97" s="19" t="s">
        <v>530</v>
      </c>
      <c r="G97" s="21" t="s">
        <v>531</v>
      </c>
      <c r="I97" t="e">
        <f t="shared" si="2"/>
        <v>#DIV/0!</v>
      </c>
    </row>
    <row r="98" ht="33.8" hidden="1" customHeight="1" spans="1:9">
      <c r="A98" s="6" t="s">
        <v>532</v>
      </c>
      <c r="B98" s="7" t="s">
        <v>533</v>
      </c>
      <c r="C98" s="8" t="s">
        <v>534</v>
      </c>
      <c r="D98" s="7" t="s">
        <v>517</v>
      </c>
      <c r="E98" s="19" t="s">
        <v>518</v>
      </c>
      <c r="F98" s="19" t="s">
        <v>535</v>
      </c>
      <c r="G98" s="21" t="s">
        <v>536</v>
      </c>
      <c r="I98" t="e">
        <f t="shared" si="2"/>
        <v>#DIV/0!</v>
      </c>
    </row>
    <row r="99" ht="7.35" hidden="1" customHeight="1" spans="1:9">
      <c r="A99" s="22"/>
      <c r="B99" s="23"/>
      <c r="C99" s="23"/>
      <c r="D99" s="23"/>
      <c r="E99" s="23"/>
      <c r="F99" s="23"/>
      <c r="G99" s="23"/>
      <c r="I99" t="e">
        <f t="shared" si="2"/>
        <v>#DIV/0!</v>
      </c>
    </row>
    <row r="100" hidden="1" spans="9:9">
      <c r="I100" t="e">
        <f t="shared" si="2"/>
        <v>#DIV/0!</v>
      </c>
    </row>
    <row r="101" ht="23.25" hidden="1" customHeight="1" spans="1:9">
      <c r="A101" s="1" t="s">
        <v>211</v>
      </c>
      <c r="B101" s="1"/>
      <c r="C101" s="1"/>
      <c r="D101" s="1"/>
      <c r="E101" s="1"/>
      <c r="F101" s="1"/>
      <c r="G101" s="1"/>
      <c r="I101" t="e">
        <f t="shared" si="2"/>
        <v>#DIV/0!</v>
      </c>
    </row>
    <row r="102" ht="15.95" hidden="1" customHeight="1" spans="1:9">
      <c r="A102" s="2" t="s">
        <v>212</v>
      </c>
      <c r="B102" s="2"/>
      <c r="C102" s="2"/>
      <c r="D102" s="2"/>
      <c r="E102" s="2"/>
      <c r="F102" s="3" t="s">
        <v>537</v>
      </c>
      <c r="G102" s="3"/>
      <c r="I102" t="e">
        <f t="shared" si="2"/>
        <v>#VALUE!</v>
      </c>
    </row>
    <row r="103" ht="14.2" hidden="1" customHeight="1" spans="1:9">
      <c r="A103" s="4" t="s">
        <v>2</v>
      </c>
      <c r="B103" s="5" t="s">
        <v>214</v>
      </c>
      <c r="C103" s="5" t="s">
        <v>215</v>
      </c>
      <c r="D103" s="5" t="s">
        <v>216</v>
      </c>
      <c r="E103" s="5" t="s">
        <v>217</v>
      </c>
      <c r="F103" s="5" t="s">
        <v>218</v>
      </c>
      <c r="G103" s="14" t="s">
        <v>219</v>
      </c>
      <c r="I103" t="e">
        <f t="shared" ref="I103:I131" si="3">(F103-H103)/H103</f>
        <v>#VALUE!</v>
      </c>
    </row>
    <row r="104" ht="14.2" hidden="1" customHeight="1" spans="1:9">
      <c r="A104" s="4"/>
      <c r="B104" s="5"/>
      <c r="C104" s="5"/>
      <c r="D104" s="5"/>
      <c r="E104" s="5"/>
      <c r="F104" s="5"/>
      <c r="G104" s="14"/>
      <c r="I104" t="e">
        <f t="shared" si="3"/>
        <v>#DIV/0!</v>
      </c>
    </row>
    <row r="105" ht="19.85" hidden="1" customHeight="1" spans="1:9">
      <c r="A105" s="6" t="s">
        <v>538</v>
      </c>
      <c r="B105" s="7" t="s">
        <v>539</v>
      </c>
      <c r="C105" s="8" t="s">
        <v>540</v>
      </c>
      <c r="D105" s="7" t="s">
        <v>517</v>
      </c>
      <c r="E105" s="19" t="s">
        <v>518</v>
      </c>
      <c r="F105" s="19" t="s">
        <v>541</v>
      </c>
      <c r="G105" s="21" t="s">
        <v>542</v>
      </c>
      <c r="I105" t="e">
        <f t="shared" si="3"/>
        <v>#DIV/0!</v>
      </c>
    </row>
    <row r="106" ht="19.85" hidden="1" customHeight="1" spans="1:9">
      <c r="A106" s="6"/>
      <c r="B106" s="7" t="s">
        <v>543</v>
      </c>
      <c r="C106" s="8" t="s">
        <v>544</v>
      </c>
      <c r="D106" s="7" t="s">
        <v>523</v>
      </c>
      <c r="E106" s="19" t="s">
        <v>545</v>
      </c>
      <c r="F106" s="19" t="s">
        <v>546</v>
      </c>
      <c r="G106" s="21" t="s">
        <v>547</v>
      </c>
      <c r="I106" t="e">
        <f t="shared" si="3"/>
        <v>#DIV/0!</v>
      </c>
    </row>
    <row r="107" ht="19.85" hidden="1" customHeight="1" spans="1:9">
      <c r="A107" s="6" t="s">
        <v>548</v>
      </c>
      <c r="B107" s="7" t="s">
        <v>549</v>
      </c>
      <c r="C107" s="8" t="s">
        <v>550</v>
      </c>
      <c r="D107" s="7" t="s">
        <v>517</v>
      </c>
      <c r="E107" s="19" t="s">
        <v>551</v>
      </c>
      <c r="F107" s="19" t="s">
        <v>552</v>
      </c>
      <c r="G107" s="21" t="s">
        <v>553</v>
      </c>
      <c r="I107" t="e">
        <f t="shared" si="3"/>
        <v>#DIV/0!</v>
      </c>
    </row>
    <row r="108" ht="19.85" hidden="1" customHeight="1" spans="1:9">
      <c r="A108" s="6"/>
      <c r="B108" s="7" t="s">
        <v>554</v>
      </c>
      <c r="C108" s="8" t="s">
        <v>555</v>
      </c>
      <c r="D108" s="7" t="s">
        <v>523</v>
      </c>
      <c r="E108" s="19" t="s">
        <v>556</v>
      </c>
      <c r="F108" s="19" t="s">
        <v>546</v>
      </c>
      <c r="G108" s="21" t="s">
        <v>557</v>
      </c>
      <c r="I108" t="e">
        <f t="shared" si="3"/>
        <v>#DIV/0!</v>
      </c>
    </row>
    <row r="109" ht="26.2" hidden="1" customHeight="1" spans="1:9">
      <c r="A109" s="6" t="s">
        <v>558</v>
      </c>
      <c r="B109" s="7" t="s">
        <v>559</v>
      </c>
      <c r="C109" s="8" t="s">
        <v>560</v>
      </c>
      <c r="D109" s="7" t="s">
        <v>561</v>
      </c>
      <c r="E109" s="19" t="s">
        <v>562</v>
      </c>
      <c r="F109" s="19" t="s">
        <v>563</v>
      </c>
      <c r="G109" s="21" t="s">
        <v>564</v>
      </c>
      <c r="I109" t="e">
        <f t="shared" si="3"/>
        <v>#DIV/0!</v>
      </c>
    </row>
    <row r="110" ht="26.2" hidden="1" customHeight="1" spans="1:9">
      <c r="A110" s="6" t="s">
        <v>565</v>
      </c>
      <c r="B110" s="7" t="s">
        <v>566</v>
      </c>
      <c r="C110" s="8" t="s">
        <v>567</v>
      </c>
      <c r="D110" s="7" t="s">
        <v>561</v>
      </c>
      <c r="E110" s="19" t="s">
        <v>568</v>
      </c>
      <c r="F110" s="19" t="s">
        <v>569</v>
      </c>
      <c r="G110" s="21" t="s">
        <v>570</v>
      </c>
      <c r="I110" t="e">
        <f t="shared" si="3"/>
        <v>#DIV/0!</v>
      </c>
    </row>
    <row r="111" ht="26.2" hidden="1" customHeight="1" spans="1:9">
      <c r="A111" s="6" t="s">
        <v>571</v>
      </c>
      <c r="B111" s="7" t="s">
        <v>572</v>
      </c>
      <c r="C111" s="8" t="s">
        <v>573</v>
      </c>
      <c r="D111" s="7" t="s">
        <v>574</v>
      </c>
      <c r="E111" s="19" t="s">
        <v>575</v>
      </c>
      <c r="F111" s="19" t="s">
        <v>576</v>
      </c>
      <c r="G111" s="21" t="s">
        <v>577</v>
      </c>
      <c r="I111" t="e">
        <f t="shared" si="3"/>
        <v>#DIV/0!</v>
      </c>
    </row>
    <row r="112" ht="26.2" hidden="1" customHeight="1" spans="1:9">
      <c r="A112" s="6" t="s">
        <v>578</v>
      </c>
      <c r="B112" s="7" t="s">
        <v>579</v>
      </c>
      <c r="C112" s="8" t="s">
        <v>580</v>
      </c>
      <c r="D112" s="7" t="s">
        <v>574</v>
      </c>
      <c r="E112" s="19" t="s">
        <v>581</v>
      </c>
      <c r="F112" s="19" t="s">
        <v>582</v>
      </c>
      <c r="G112" s="21" t="s">
        <v>583</v>
      </c>
      <c r="I112" t="e">
        <f t="shared" si="3"/>
        <v>#DIV/0!</v>
      </c>
    </row>
    <row r="113" ht="26.2" hidden="1" customHeight="1" spans="1:9">
      <c r="A113" s="6" t="s">
        <v>584</v>
      </c>
      <c r="B113" s="7" t="s">
        <v>585</v>
      </c>
      <c r="C113" s="8" t="s">
        <v>586</v>
      </c>
      <c r="D113" s="7" t="s">
        <v>587</v>
      </c>
      <c r="E113" s="19" t="s">
        <v>588</v>
      </c>
      <c r="F113" s="19" t="s">
        <v>589</v>
      </c>
      <c r="G113" s="21" t="s">
        <v>590</v>
      </c>
      <c r="I113" t="e">
        <f t="shared" si="3"/>
        <v>#DIV/0!</v>
      </c>
    </row>
    <row r="114" ht="19.85" hidden="1" customHeight="1" spans="1:9">
      <c r="A114" s="6"/>
      <c r="B114" s="7" t="s">
        <v>591</v>
      </c>
      <c r="C114" s="8" t="s">
        <v>592</v>
      </c>
      <c r="D114" s="7" t="s">
        <v>593</v>
      </c>
      <c r="E114" s="19" t="s">
        <v>184</v>
      </c>
      <c r="F114" s="19" t="s">
        <v>594</v>
      </c>
      <c r="G114" s="21" t="s">
        <v>595</v>
      </c>
      <c r="I114" t="e">
        <f t="shared" si="3"/>
        <v>#DIV/0!</v>
      </c>
    </row>
    <row r="115" ht="19.85" hidden="1" customHeight="1" spans="1:9">
      <c r="A115" s="6" t="s">
        <v>596</v>
      </c>
      <c r="B115" s="7" t="s">
        <v>597</v>
      </c>
      <c r="C115" s="8" t="s">
        <v>598</v>
      </c>
      <c r="D115" s="7" t="s">
        <v>599</v>
      </c>
      <c r="E115" s="19" t="s">
        <v>184</v>
      </c>
      <c r="F115" s="19" t="s">
        <v>600</v>
      </c>
      <c r="G115" s="21" t="s">
        <v>601</v>
      </c>
      <c r="I115" t="e">
        <f t="shared" si="3"/>
        <v>#DIV/0!</v>
      </c>
    </row>
    <row r="116" ht="19.85" hidden="1" customHeight="1" spans="1:9">
      <c r="A116" s="6"/>
      <c r="B116" s="7" t="s">
        <v>591</v>
      </c>
      <c r="C116" s="8" t="s">
        <v>602</v>
      </c>
      <c r="D116" s="7" t="s">
        <v>593</v>
      </c>
      <c r="E116" s="19" t="s">
        <v>344</v>
      </c>
      <c r="F116" s="19" t="s">
        <v>594</v>
      </c>
      <c r="G116" s="21" t="s">
        <v>603</v>
      </c>
      <c r="I116" t="e">
        <f t="shared" si="3"/>
        <v>#DIV/0!</v>
      </c>
    </row>
    <row r="117" ht="19.85" hidden="1" customHeight="1" spans="1:9">
      <c r="A117" s="6" t="s">
        <v>604</v>
      </c>
      <c r="B117" s="7" t="s">
        <v>605</v>
      </c>
      <c r="C117" s="8" t="s">
        <v>606</v>
      </c>
      <c r="D117" s="7" t="s">
        <v>593</v>
      </c>
      <c r="E117" s="19" t="s">
        <v>86</v>
      </c>
      <c r="F117" s="19" t="s">
        <v>607</v>
      </c>
      <c r="G117" s="21" t="s">
        <v>608</v>
      </c>
      <c r="I117" t="e">
        <f t="shared" si="3"/>
        <v>#DIV/0!</v>
      </c>
    </row>
    <row r="118" ht="26.2" hidden="1" customHeight="1" spans="1:9">
      <c r="A118" s="6" t="s">
        <v>609</v>
      </c>
      <c r="B118" s="7" t="s">
        <v>610</v>
      </c>
      <c r="C118" s="8" t="s">
        <v>611</v>
      </c>
      <c r="D118" s="7" t="s">
        <v>612</v>
      </c>
      <c r="E118" s="19" t="s">
        <v>613</v>
      </c>
      <c r="F118" s="19" t="s">
        <v>614</v>
      </c>
      <c r="G118" s="21" t="s">
        <v>615</v>
      </c>
      <c r="I118" t="e">
        <f t="shared" si="3"/>
        <v>#DIV/0!</v>
      </c>
    </row>
    <row r="119" ht="19.85" hidden="1" customHeight="1" spans="1:9">
      <c r="A119" s="6"/>
      <c r="B119" s="7" t="s">
        <v>616</v>
      </c>
      <c r="C119" s="8" t="s">
        <v>617</v>
      </c>
      <c r="D119" s="7" t="s">
        <v>235</v>
      </c>
      <c r="E119" s="19" t="s">
        <v>618</v>
      </c>
      <c r="F119" s="19" t="s">
        <v>443</v>
      </c>
      <c r="G119" s="21" t="s">
        <v>619</v>
      </c>
      <c r="I119" t="e">
        <f t="shared" si="3"/>
        <v>#DIV/0!</v>
      </c>
    </row>
    <row r="120" ht="26.2" hidden="1" customHeight="1" spans="1:9">
      <c r="A120" s="6" t="s">
        <v>620</v>
      </c>
      <c r="B120" s="7" t="s">
        <v>621</v>
      </c>
      <c r="C120" s="8" t="s">
        <v>622</v>
      </c>
      <c r="D120" s="7" t="s">
        <v>623</v>
      </c>
      <c r="E120" s="19" t="s">
        <v>624</v>
      </c>
      <c r="F120" s="19" t="s">
        <v>625</v>
      </c>
      <c r="G120" s="21" t="s">
        <v>626</v>
      </c>
      <c r="I120" t="e">
        <f t="shared" si="3"/>
        <v>#DIV/0!</v>
      </c>
    </row>
    <row r="121" ht="26.2" hidden="1" customHeight="1" spans="1:9">
      <c r="A121" s="6" t="s">
        <v>627</v>
      </c>
      <c r="B121" s="7" t="s">
        <v>628</v>
      </c>
      <c r="C121" s="8" t="s">
        <v>629</v>
      </c>
      <c r="D121" s="7" t="s">
        <v>630</v>
      </c>
      <c r="E121" s="19" t="s">
        <v>631</v>
      </c>
      <c r="F121" s="19" t="s">
        <v>632</v>
      </c>
      <c r="G121" s="21" t="s">
        <v>633</v>
      </c>
      <c r="I121" t="e">
        <f t="shared" si="3"/>
        <v>#DIV/0!</v>
      </c>
    </row>
    <row r="122" ht="19.85" hidden="1" customHeight="1" spans="1:9">
      <c r="A122" s="6" t="s">
        <v>634</v>
      </c>
      <c r="B122" s="7" t="s">
        <v>635</v>
      </c>
      <c r="C122" s="8" t="s">
        <v>636</v>
      </c>
      <c r="D122" s="7" t="s">
        <v>574</v>
      </c>
      <c r="E122" s="19" t="s">
        <v>637</v>
      </c>
      <c r="F122" s="19" t="s">
        <v>638</v>
      </c>
      <c r="G122" s="21" t="s">
        <v>639</v>
      </c>
      <c r="I122" t="e">
        <f t="shared" si="3"/>
        <v>#DIV/0!</v>
      </c>
    </row>
    <row r="123" ht="19.85" hidden="1" customHeight="1" spans="1:9">
      <c r="A123" s="6" t="s">
        <v>640</v>
      </c>
      <c r="B123" s="7" t="s">
        <v>641</v>
      </c>
      <c r="C123" s="8" t="s">
        <v>642</v>
      </c>
      <c r="D123" s="7" t="s">
        <v>561</v>
      </c>
      <c r="E123" s="19" t="s">
        <v>643</v>
      </c>
      <c r="F123" s="19" t="s">
        <v>644</v>
      </c>
      <c r="G123" s="21" t="s">
        <v>645</v>
      </c>
      <c r="I123" t="e">
        <f t="shared" si="3"/>
        <v>#DIV/0!</v>
      </c>
    </row>
    <row r="124" ht="19.85" hidden="1" customHeight="1" spans="1:9">
      <c r="A124" s="6" t="s">
        <v>646</v>
      </c>
      <c r="B124" s="7" t="s">
        <v>647</v>
      </c>
      <c r="C124" s="8" t="s">
        <v>648</v>
      </c>
      <c r="D124" s="7" t="s">
        <v>630</v>
      </c>
      <c r="E124" s="19" t="s">
        <v>649</v>
      </c>
      <c r="F124" s="19" t="s">
        <v>650</v>
      </c>
      <c r="G124" s="21" t="s">
        <v>651</v>
      </c>
      <c r="I124" t="e">
        <f t="shared" si="3"/>
        <v>#DIV/0!</v>
      </c>
    </row>
    <row r="125" ht="26.2" hidden="1" customHeight="1" spans="1:9">
      <c r="A125" s="6" t="s">
        <v>652</v>
      </c>
      <c r="B125" s="7" t="s">
        <v>653</v>
      </c>
      <c r="C125" s="8" t="s">
        <v>654</v>
      </c>
      <c r="D125" s="7" t="s">
        <v>630</v>
      </c>
      <c r="E125" s="19" t="s">
        <v>655</v>
      </c>
      <c r="F125" s="19" t="s">
        <v>656</v>
      </c>
      <c r="G125" s="21" t="s">
        <v>657</v>
      </c>
      <c r="I125" t="e">
        <f t="shared" si="3"/>
        <v>#DIV/0!</v>
      </c>
    </row>
    <row r="126" ht="19.85" hidden="1" customHeight="1" spans="1:9">
      <c r="A126" s="6" t="s">
        <v>658</v>
      </c>
      <c r="B126" s="7" t="s">
        <v>659</v>
      </c>
      <c r="C126" s="8" t="s">
        <v>660</v>
      </c>
      <c r="D126" s="7" t="s">
        <v>630</v>
      </c>
      <c r="E126" s="19" t="s">
        <v>655</v>
      </c>
      <c r="F126" s="19" t="s">
        <v>661</v>
      </c>
      <c r="G126" s="21" t="s">
        <v>662</v>
      </c>
      <c r="I126" t="e">
        <f t="shared" si="3"/>
        <v>#DIV/0!</v>
      </c>
    </row>
    <row r="127" ht="19.85" hidden="1" customHeight="1" spans="1:9">
      <c r="A127" s="6" t="s">
        <v>663</v>
      </c>
      <c r="B127" s="7" t="s">
        <v>664</v>
      </c>
      <c r="C127" s="8" t="s">
        <v>665</v>
      </c>
      <c r="D127" s="7" t="s">
        <v>666</v>
      </c>
      <c r="E127" s="19" t="s">
        <v>667</v>
      </c>
      <c r="F127" s="19" t="s">
        <v>207</v>
      </c>
      <c r="G127" s="21" t="s">
        <v>668</v>
      </c>
      <c r="I127" t="e">
        <f t="shared" si="3"/>
        <v>#DIV/0!</v>
      </c>
    </row>
    <row r="128" ht="19.85" hidden="1" customHeight="1" spans="1:9">
      <c r="A128" s="6" t="s">
        <v>669</v>
      </c>
      <c r="B128" s="7" t="s">
        <v>605</v>
      </c>
      <c r="C128" s="8" t="s">
        <v>670</v>
      </c>
      <c r="D128" s="7" t="s">
        <v>593</v>
      </c>
      <c r="E128" s="19" t="s">
        <v>38</v>
      </c>
      <c r="F128" s="19" t="s">
        <v>671</v>
      </c>
      <c r="G128" s="26">
        <v>613600</v>
      </c>
      <c r="I128" t="e">
        <f t="shared" si="3"/>
        <v>#DIV/0!</v>
      </c>
    </row>
    <row r="129" ht="19.85" hidden="1" customHeight="1" spans="1:9">
      <c r="A129" s="6" t="s">
        <v>672</v>
      </c>
      <c r="B129" s="7" t="s">
        <v>605</v>
      </c>
      <c r="C129" s="8" t="s">
        <v>673</v>
      </c>
      <c r="D129" s="7" t="s">
        <v>593</v>
      </c>
      <c r="E129" s="19" t="s">
        <v>38</v>
      </c>
      <c r="F129" s="19" t="s">
        <v>674</v>
      </c>
      <c r="G129" s="26">
        <v>839400</v>
      </c>
      <c r="I129" t="e">
        <f t="shared" si="3"/>
        <v>#DIV/0!</v>
      </c>
    </row>
    <row r="130" ht="19.85" hidden="1" customHeight="1" spans="1:9">
      <c r="A130" s="6" t="s">
        <v>675</v>
      </c>
      <c r="B130" s="7" t="s">
        <v>605</v>
      </c>
      <c r="C130" s="8" t="s">
        <v>676</v>
      </c>
      <c r="D130" s="7" t="s">
        <v>593</v>
      </c>
      <c r="E130" s="19" t="s">
        <v>38</v>
      </c>
      <c r="F130" s="19" t="s">
        <v>677</v>
      </c>
      <c r="G130" s="26">
        <v>1056000</v>
      </c>
      <c r="I130" t="e">
        <f t="shared" si="3"/>
        <v>#DIV/0!</v>
      </c>
    </row>
    <row r="131" ht="19.85" hidden="1" customHeight="1" spans="1:9">
      <c r="A131" s="6" t="s">
        <v>678</v>
      </c>
      <c r="B131" s="6"/>
      <c r="C131" s="6"/>
      <c r="D131" s="6"/>
      <c r="E131" s="6"/>
      <c r="F131" s="6"/>
      <c r="G131" s="21" t="s">
        <v>679</v>
      </c>
      <c r="I131" t="e">
        <f t="shared" si="3"/>
        <v>#DIV/0!</v>
      </c>
    </row>
    <row r="132" ht="7.35" customHeight="1" spans="1:7">
      <c r="A132" s="22"/>
      <c r="B132" s="23"/>
      <c r="C132" s="23"/>
      <c r="D132" s="23"/>
      <c r="E132" s="23"/>
      <c r="F132" s="23"/>
      <c r="G132" s="23"/>
    </row>
  </sheetData>
  <autoFilter xmlns:etc="http://www.wps.cn/officeDocument/2017/etCustomData" ref="A4:I131" etc:filterBottomFollowUsedRange="0">
    <filterColumn colId="7">
      <filters>
        <filter val="800"/>
        <filter val="3140"/>
        <filter val="3550"/>
        <filter val="4550"/>
        <filter val="4181"/>
        <filter val="2156"/>
        <filter val="7056"/>
        <filter val="19.86"/>
        <filter val="6597"/>
        <filter val="198"/>
        <filter val="79"/>
      </filters>
    </filterColumn>
    <extLst/>
  </autoFilter>
  <mergeCells count="42">
    <mergeCell ref="A1:G1"/>
    <mergeCell ref="A2:E2"/>
    <mergeCell ref="F2:G2"/>
    <mergeCell ref="A32:G32"/>
    <mergeCell ref="A33:E33"/>
    <mergeCell ref="F33:G33"/>
    <mergeCell ref="A67:G67"/>
    <mergeCell ref="A68:E68"/>
    <mergeCell ref="F68:G68"/>
    <mergeCell ref="A101:G101"/>
    <mergeCell ref="A102:E102"/>
    <mergeCell ref="F102:G102"/>
    <mergeCell ref="A131:F131"/>
    <mergeCell ref="A3:A4"/>
    <mergeCell ref="A34:A35"/>
    <mergeCell ref="A69:A70"/>
    <mergeCell ref="A103:A104"/>
    <mergeCell ref="B3:B4"/>
    <mergeCell ref="B34:B35"/>
    <mergeCell ref="B69:B70"/>
    <mergeCell ref="B103:B104"/>
    <mergeCell ref="C3:C4"/>
    <mergeCell ref="C34:C35"/>
    <mergeCell ref="C69:C70"/>
    <mergeCell ref="C103:C104"/>
    <mergeCell ref="D3:D4"/>
    <mergeCell ref="D34:D35"/>
    <mergeCell ref="D69:D70"/>
    <mergeCell ref="D103:D104"/>
    <mergeCell ref="E3:E4"/>
    <mergeCell ref="E34:E35"/>
    <mergeCell ref="E69:E70"/>
    <mergeCell ref="E103:E104"/>
    <mergeCell ref="F3:F4"/>
    <mergeCell ref="F34:F35"/>
    <mergeCell ref="F69:F70"/>
    <mergeCell ref="F103:F104"/>
    <mergeCell ref="G3:G4"/>
    <mergeCell ref="G34:G35"/>
    <mergeCell ref="G69:G70"/>
    <mergeCell ref="G103:G104"/>
    <mergeCell ref="H3:H4"/>
  </mergeCells>
  <pageMargins left="0.590551181102362" right="0.196850393700787" top="0.78740157480315" bottom="0.393700787401575" header="0" footer="0"/>
  <headerFooter/>
  <rowBreaks count="3" manualBreakCount="3">
    <brk id="31" max="16383" man="1"/>
    <brk id="66" max="16383" man="1"/>
    <brk id="10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单位工程单价措施子目预算书"/>
  <dimension ref="A1:G8"/>
  <sheetViews>
    <sheetView workbookViewId="0">
      <selection activeCell="A1" sqref="A1:G1"/>
    </sheetView>
  </sheetViews>
  <sheetFormatPr defaultColWidth="9.2" defaultRowHeight="12.75" outlineLevelRow="7" outlineLevelCol="6"/>
  <cols>
    <col min="1" max="1" width="5.2952380952381" customWidth="1"/>
    <col min="2" max="2" width="12.152380952381" customWidth="1"/>
    <col min="3" max="3" width="30.1333333333333" customWidth="1"/>
    <col min="4" max="4" width="7.44761904761905" customWidth="1"/>
    <col min="5" max="5" width="11.8761904761905" customWidth="1"/>
    <col min="6" max="6" width="11.0190476190476" customWidth="1"/>
    <col min="7" max="7" width="14.152380952381" customWidth="1"/>
  </cols>
  <sheetData>
    <row r="1" ht="23.25" customHeight="1" spans="1:7">
      <c r="A1" s="1" t="s">
        <v>680</v>
      </c>
      <c r="B1" s="1"/>
      <c r="C1" s="1"/>
      <c r="D1" s="1"/>
      <c r="E1" s="1"/>
      <c r="F1" s="1"/>
      <c r="G1" s="1"/>
    </row>
    <row r="2" ht="15.95" customHeight="1" spans="1:7">
      <c r="A2" s="2" t="s">
        <v>212</v>
      </c>
      <c r="B2" s="2"/>
      <c r="C2" s="2"/>
      <c r="D2" s="2"/>
      <c r="E2" s="2"/>
      <c r="F2" s="3" t="s">
        <v>681</v>
      </c>
      <c r="G2" s="3"/>
    </row>
    <row r="3" ht="14.2" customHeight="1" spans="1:7">
      <c r="A3" s="4" t="s">
        <v>2</v>
      </c>
      <c r="B3" s="5" t="s">
        <v>214</v>
      </c>
      <c r="C3" s="5" t="s">
        <v>215</v>
      </c>
      <c r="D3" s="5" t="s">
        <v>216</v>
      </c>
      <c r="E3" s="5" t="s">
        <v>217</v>
      </c>
      <c r="F3" s="5" t="s">
        <v>218</v>
      </c>
      <c r="G3" s="14" t="s">
        <v>219</v>
      </c>
    </row>
    <row r="4" ht="6.8" customHeight="1" spans="1:7">
      <c r="A4" s="4"/>
      <c r="B4" s="5"/>
      <c r="C4" s="5"/>
      <c r="D4" s="5"/>
      <c r="E4" s="5"/>
      <c r="F4" s="5"/>
      <c r="G4" s="14"/>
    </row>
    <row r="5" ht="19.85" customHeight="1" spans="1:7">
      <c r="A5" s="18" t="s">
        <v>38</v>
      </c>
      <c r="B5" s="7" t="s">
        <v>682</v>
      </c>
      <c r="C5" s="8" t="s">
        <v>683</v>
      </c>
      <c r="D5" s="7" t="s">
        <v>599</v>
      </c>
      <c r="E5" s="19" t="s">
        <v>86</v>
      </c>
      <c r="F5" s="20" t="s">
        <v>684</v>
      </c>
      <c r="G5" s="21" t="s">
        <v>685</v>
      </c>
    </row>
    <row r="6" ht="19.85" customHeight="1" spans="1:7">
      <c r="A6" s="18" t="s">
        <v>86</v>
      </c>
      <c r="B6" s="7" t="s">
        <v>686</v>
      </c>
      <c r="C6" s="8" t="s">
        <v>687</v>
      </c>
      <c r="D6" s="7" t="s">
        <v>688</v>
      </c>
      <c r="E6" s="19" t="s">
        <v>38</v>
      </c>
      <c r="F6" s="20" t="s">
        <v>689</v>
      </c>
      <c r="G6" s="21" t="s">
        <v>689</v>
      </c>
    </row>
    <row r="7" ht="19.85" customHeight="1" spans="1:7">
      <c r="A7" s="6" t="s">
        <v>678</v>
      </c>
      <c r="B7" s="6"/>
      <c r="C7" s="6"/>
      <c r="D7" s="6"/>
      <c r="E7" s="6"/>
      <c r="F7" s="6"/>
      <c r="G7" s="21" t="s">
        <v>690</v>
      </c>
    </row>
    <row r="8" ht="7.35" customHeight="1" spans="1:7">
      <c r="A8" s="22"/>
      <c r="B8" s="23"/>
      <c r="C8" s="23"/>
      <c r="D8" s="23"/>
      <c r="E8" s="23"/>
      <c r="F8" s="23"/>
      <c r="G8" s="23"/>
    </row>
  </sheetData>
  <mergeCells count="11">
    <mergeCell ref="A1:G1"/>
    <mergeCell ref="A2:E2"/>
    <mergeCell ref="F2:G2"/>
    <mergeCell ref="A7:F7"/>
    <mergeCell ref="A3:A4"/>
    <mergeCell ref="B3:B4"/>
    <mergeCell ref="C3:C4"/>
    <mergeCell ref="D3:D4"/>
    <mergeCell ref="E3:E4"/>
    <mergeCell ref="F3:F4"/>
    <mergeCell ref="G3:G4"/>
  </mergeCells>
  <pageMargins left="0.590551181102362" right="0.196850393700787" top="0.78740157480315" bottom="0.393700787401575" header="0" footer="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单位工程人材机差价表"/>
  <dimension ref="A1:I70"/>
  <sheetViews>
    <sheetView workbookViewId="0">
      <selection activeCell="A1" sqref="A1:I1"/>
    </sheetView>
  </sheetViews>
  <sheetFormatPr defaultColWidth="9.2" defaultRowHeight="12.75"/>
  <cols>
    <col min="1" max="1" width="4.91428571428571" customWidth="1"/>
    <col min="2" max="2" width="9.72380952380952" customWidth="1"/>
    <col min="3" max="3" width="26.5714285714286" customWidth="1"/>
    <col min="4" max="4" width="6.31428571428571" customWidth="1"/>
    <col min="5" max="5" width="9.99047619047619" customWidth="1"/>
    <col min="6" max="6" width="8.15238095238095" customWidth="1"/>
    <col min="7" max="7" width="8.59047619047619" customWidth="1"/>
    <col min="8" max="8" width="7.28571428571429" customWidth="1"/>
    <col min="9" max="9" width="11.552380952381" customWidth="1"/>
  </cols>
  <sheetData>
    <row r="1" ht="22.4" customHeight="1" spans="1:9">
      <c r="A1" s="1" t="s">
        <v>691</v>
      </c>
      <c r="B1" s="1"/>
      <c r="C1" s="1"/>
      <c r="D1" s="1"/>
      <c r="E1" s="1"/>
      <c r="F1" s="1"/>
      <c r="G1" s="1"/>
      <c r="H1" s="1"/>
      <c r="I1" s="1"/>
    </row>
    <row r="2" ht="26.2" customHeight="1" spans="1:9">
      <c r="A2" s="2" t="s">
        <v>32</v>
      </c>
      <c r="B2" s="2"/>
      <c r="C2" s="2"/>
      <c r="D2" s="2"/>
      <c r="E2" s="2"/>
      <c r="F2" s="2"/>
      <c r="G2" s="2"/>
      <c r="H2" s="3" t="s">
        <v>692</v>
      </c>
      <c r="I2" s="3"/>
    </row>
    <row r="3" ht="25.5" customHeight="1" spans="1:9">
      <c r="A3" s="4" t="s">
        <v>2</v>
      </c>
      <c r="B3" s="5" t="s">
        <v>693</v>
      </c>
      <c r="C3" s="5" t="s">
        <v>694</v>
      </c>
      <c r="D3" s="5" t="s">
        <v>216</v>
      </c>
      <c r="E3" s="5" t="s">
        <v>695</v>
      </c>
      <c r="F3" s="5" t="s">
        <v>696</v>
      </c>
      <c r="G3" s="5" t="s">
        <v>697</v>
      </c>
      <c r="H3" s="5" t="s">
        <v>698</v>
      </c>
      <c r="I3" s="14" t="s">
        <v>699</v>
      </c>
    </row>
    <row r="4" ht="19.85" customHeight="1" spans="1:9">
      <c r="A4" s="6" t="s">
        <v>38</v>
      </c>
      <c r="B4" s="7" t="s">
        <v>700</v>
      </c>
      <c r="C4" s="8" t="s">
        <v>701</v>
      </c>
      <c r="D4" s="7" t="s">
        <v>666</v>
      </c>
      <c r="E4" s="7" t="s">
        <v>702</v>
      </c>
      <c r="F4" s="7" t="s">
        <v>703</v>
      </c>
      <c r="G4" s="7" t="s">
        <v>704</v>
      </c>
      <c r="H4" s="9" t="s">
        <v>705</v>
      </c>
      <c r="I4" s="15" t="s">
        <v>706</v>
      </c>
    </row>
    <row r="5" ht="19.85" customHeight="1" spans="1:9">
      <c r="A5" s="6" t="s">
        <v>86</v>
      </c>
      <c r="B5" s="7" t="s">
        <v>707</v>
      </c>
      <c r="C5" s="8" t="s">
        <v>708</v>
      </c>
      <c r="D5" s="7" t="s">
        <v>666</v>
      </c>
      <c r="E5" s="7" t="s">
        <v>709</v>
      </c>
      <c r="F5" s="7" t="s">
        <v>710</v>
      </c>
      <c r="G5" s="7" t="s">
        <v>711</v>
      </c>
      <c r="H5" s="9" t="s">
        <v>712</v>
      </c>
      <c r="I5" s="15" t="s">
        <v>713</v>
      </c>
    </row>
    <row r="6" ht="19.85" customHeight="1" spans="1:9">
      <c r="A6" s="6" t="s">
        <v>161</v>
      </c>
      <c r="B6" s="7" t="s">
        <v>714</v>
      </c>
      <c r="C6" s="8" t="s">
        <v>715</v>
      </c>
      <c r="D6" s="7" t="s">
        <v>666</v>
      </c>
      <c r="E6" s="7" t="s">
        <v>716</v>
      </c>
      <c r="F6" s="7" t="s">
        <v>703</v>
      </c>
      <c r="G6" s="7" t="s">
        <v>717</v>
      </c>
      <c r="H6" s="9" t="s">
        <v>718</v>
      </c>
      <c r="I6" s="15" t="s">
        <v>719</v>
      </c>
    </row>
    <row r="7" ht="19.85" customHeight="1" spans="1:9">
      <c r="A7" s="6" t="s">
        <v>184</v>
      </c>
      <c r="B7" s="7" t="s">
        <v>720</v>
      </c>
      <c r="C7" s="8" t="s">
        <v>721</v>
      </c>
      <c r="D7" s="7" t="s">
        <v>666</v>
      </c>
      <c r="E7" s="7" t="s">
        <v>722</v>
      </c>
      <c r="F7" s="7" t="s">
        <v>703</v>
      </c>
      <c r="G7" s="7" t="s">
        <v>723</v>
      </c>
      <c r="H7" s="9" t="s">
        <v>724</v>
      </c>
      <c r="I7" s="15" t="s">
        <v>725</v>
      </c>
    </row>
    <row r="8" ht="19.85" customHeight="1" spans="1:9">
      <c r="A8" s="6" t="s">
        <v>195</v>
      </c>
      <c r="B8" s="7" t="s">
        <v>726</v>
      </c>
      <c r="C8" s="8" t="s">
        <v>727</v>
      </c>
      <c r="D8" s="7" t="s">
        <v>666</v>
      </c>
      <c r="E8" s="7" t="s">
        <v>728</v>
      </c>
      <c r="F8" s="7" t="s">
        <v>729</v>
      </c>
      <c r="G8" s="7" t="s">
        <v>730</v>
      </c>
      <c r="H8" s="9" t="s">
        <v>731</v>
      </c>
      <c r="I8" s="15" t="s">
        <v>732</v>
      </c>
    </row>
    <row r="9" ht="19.85" customHeight="1" spans="1:9">
      <c r="A9" s="6" t="s">
        <v>199</v>
      </c>
      <c r="B9" s="7" t="s">
        <v>733</v>
      </c>
      <c r="C9" s="8" t="s">
        <v>734</v>
      </c>
      <c r="D9" s="7" t="s">
        <v>666</v>
      </c>
      <c r="E9" s="7" t="s">
        <v>735</v>
      </c>
      <c r="F9" s="7" t="s">
        <v>736</v>
      </c>
      <c r="G9" s="7" t="s">
        <v>737</v>
      </c>
      <c r="H9" s="9" t="s">
        <v>738</v>
      </c>
      <c r="I9" s="15" t="s">
        <v>739</v>
      </c>
    </row>
    <row r="10" ht="19.85" customHeight="1" spans="1:9">
      <c r="A10" s="6" t="s">
        <v>204</v>
      </c>
      <c r="B10" s="7" t="s">
        <v>740</v>
      </c>
      <c r="C10" s="8" t="s">
        <v>741</v>
      </c>
      <c r="D10" s="7" t="s">
        <v>523</v>
      </c>
      <c r="E10" s="7" t="s">
        <v>742</v>
      </c>
      <c r="F10" s="7" t="s">
        <v>743</v>
      </c>
      <c r="G10" s="7" t="s">
        <v>204</v>
      </c>
      <c r="H10" s="9" t="s">
        <v>744</v>
      </c>
      <c r="I10" s="15" t="s">
        <v>745</v>
      </c>
    </row>
    <row r="11" ht="19.85" customHeight="1" spans="1:9">
      <c r="A11" s="6" t="s">
        <v>207</v>
      </c>
      <c r="B11" s="7" t="s">
        <v>746</v>
      </c>
      <c r="C11" s="8" t="s">
        <v>747</v>
      </c>
      <c r="D11" s="7" t="s">
        <v>523</v>
      </c>
      <c r="E11" s="7" t="s">
        <v>748</v>
      </c>
      <c r="F11" s="7" t="s">
        <v>188</v>
      </c>
      <c r="G11" s="7" t="s">
        <v>204</v>
      </c>
      <c r="H11" s="9" t="s">
        <v>749</v>
      </c>
      <c r="I11" s="15" t="s">
        <v>750</v>
      </c>
    </row>
    <row r="12" ht="19.85" customHeight="1" spans="1:9">
      <c r="A12" s="6" t="s">
        <v>299</v>
      </c>
      <c r="B12" s="7" t="s">
        <v>751</v>
      </c>
      <c r="C12" s="8" t="s">
        <v>752</v>
      </c>
      <c r="D12" s="7" t="s">
        <v>523</v>
      </c>
      <c r="E12" s="7" t="s">
        <v>753</v>
      </c>
      <c r="F12" s="7" t="s">
        <v>743</v>
      </c>
      <c r="G12" s="7" t="s">
        <v>204</v>
      </c>
      <c r="H12" s="9" t="s">
        <v>744</v>
      </c>
      <c r="I12" s="15" t="s">
        <v>754</v>
      </c>
    </row>
    <row r="13" ht="19.85" customHeight="1" spans="1:9">
      <c r="A13" s="6" t="s">
        <v>307</v>
      </c>
      <c r="B13" s="7" t="s">
        <v>755</v>
      </c>
      <c r="C13" s="8" t="s">
        <v>756</v>
      </c>
      <c r="D13" s="7" t="s">
        <v>523</v>
      </c>
      <c r="E13" s="7" t="s">
        <v>757</v>
      </c>
      <c r="F13" s="7" t="s">
        <v>758</v>
      </c>
      <c r="G13" s="7" t="s">
        <v>759</v>
      </c>
      <c r="H13" s="9" t="s">
        <v>760</v>
      </c>
      <c r="I13" s="15" t="s">
        <v>761</v>
      </c>
    </row>
    <row r="14" ht="19.85" customHeight="1" spans="1:9">
      <c r="A14" s="6" t="s">
        <v>316</v>
      </c>
      <c r="B14" s="7" t="s">
        <v>762</v>
      </c>
      <c r="C14" s="8" t="s">
        <v>763</v>
      </c>
      <c r="D14" s="7" t="s">
        <v>523</v>
      </c>
      <c r="E14" s="7" t="s">
        <v>764</v>
      </c>
      <c r="F14" s="7" t="s">
        <v>765</v>
      </c>
      <c r="G14" s="7" t="s">
        <v>766</v>
      </c>
      <c r="H14" s="9" t="s">
        <v>767</v>
      </c>
      <c r="I14" s="15" t="s">
        <v>768</v>
      </c>
    </row>
    <row r="15" ht="19.85" customHeight="1" spans="1:9">
      <c r="A15" s="6" t="s">
        <v>325</v>
      </c>
      <c r="B15" s="7" t="s">
        <v>769</v>
      </c>
      <c r="C15" s="8" t="s">
        <v>770</v>
      </c>
      <c r="D15" s="7" t="s">
        <v>666</v>
      </c>
      <c r="E15" s="7" t="s">
        <v>771</v>
      </c>
      <c r="F15" s="7" t="s">
        <v>772</v>
      </c>
      <c r="G15" s="7" t="s">
        <v>773</v>
      </c>
      <c r="H15" s="9" t="s">
        <v>774</v>
      </c>
      <c r="I15" s="15" t="s">
        <v>775</v>
      </c>
    </row>
    <row r="16" ht="19.85" customHeight="1" spans="1:9">
      <c r="A16" s="6" t="s">
        <v>334</v>
      </c>
      <c r="B16" s="7" t="s">
        <v>776</v>
      </c>
      <c r="C16" s="8" t="s">
        <v>777</v>
      </c>
      <c r="D16" s="7" t="s">
        <v>778</v>
      </c>
      <c r="E16" s="7" t="s">
        <v>779</v>
      </c>
      <c r="F16" s="7" t="s">
        <v>780</v>
      </c>
      <c r="G16" s="7" t="s">
        <v>781</v>
      </c>
      <c r="H16" s="9" t="s">
        <v>782</v>
      </c>
      <c r="I16" s="15" t="s">
        <v>783</v>
      </c>
    </row>
    <row r="17" ht="19.85" customHeight="1" spans="1:9">
      <c r="A17" s="6" t="s">
        <v>337</v>
      </c>
      <c r="B17" s="7" t="s">
        <v>784</v>
      </c>
      <c r="C17" s="8" t="s">
        <v>785</v>
      </c>
      <c r="D17" s="7" t="s">
        <v>523</v>
      </c>
      <c r="E17" s="7" t="s">
        <v>786</v>
      </c>
      <c r="F17" s="7" t="s">
        <v>204</v>
      </c>
      <c r="G17" s="7" t="s">
        <v>299</v>
      </c>
      <c r="H17" s="9" t="s">
        <v>787</v>
      </c>
      <c r="I17" s="15" t="s">
        <v>788</v>
      </c>
    </row>
    <row r="18" ht="19.85" customHeight="1" spans="1:9">
      <c r="A18" s="6" t="s">
        <v>347</v>
      </c>
      <c r="B18" s="7" t="s">
        <v>789</v>
      </c>
      <c r="C18" s="8" t="s">
        <v>790</v>
      </c>
      <c r="D18" s="7" t="s">
        <v>523</v>
      </c>
      <c r="E18" s="7" t="s">
        <v>791</v>
      </c>
      <c r="F18" s="7" t="s">
        <v>792</v>
      </c>
      <c r="G18" s="7" t="s">
        <v>299</v>
      </c>
      <c r="H18" s="9" t="s">
        <v>793</v>
      </c>
      <c r="I18" s="15" t="s">
        <v>794</v>
      </c>
    </row>
    <row r="19" ht="19.85" customHeight="1" spans="1:9">
      <c r="A19" s="6" t="s">
        <v>356</v>
      </c>
      <c r="B19" s="7" t="s">
        <v>795</v>
      </c>
      <c r="C19" s="8" t="s">
        <v>796</v>
      </c>
      <c r="D19" s="7" t="s">
        <v>666</v>
      </c>
      <c r="E19" s="7" t="s">
        <v>797</v>
      </c>
      <c r="F19" s="7" t="s">
        <v>798</v>
      </c>
      <c r="G19" s="7" t="s">
        <v>204</v>
      </c>
      <c r="H19" s="9" t="s">
        <v>799</v>
      </c>
      <c r="I19" s="15" t="s">
        <v>800</v>
      </c>
    </row>
    <row r="20" ht="19.85" customHeight="1" spans="1:9">
      <c r="A20" s="6" t="s">
        <v>365</v>
      </c>
      <c r="B20" s="7" t="s">
        <v>801</v>
      </c>
      <c r="C20" s="8" t="s">
        <v>802</v>
      </c>
      <c r="D20" s="7" t="s">
        <v>523</v>
      </c>
      <c r="E20" s="7" t="s">
        <v>803</v>
      </c>
      <c r="F20" s="7" t="s">
        <v>804</v>
      </c>
      <c r="G20" s="7" t="s">
        <v>483</v>
      </c>
      <c r="H20" s="9" t="s">
        <v>805</v>
      </c>
      <c r="I20" s="15" t="s">
        <v>806</v>
      </c>
    </row>
    <row r="21" ht="19.85" customHeight="1" spans="1:9">
      <c r="A21" s="6" t="s">
        <v>371</v>
      </c>
      <c r="B21" s="7" t="s">
        <v>807</v>
      </c>
      <c r="C21" s="8" t="s">
        <v>808</v>
      </c>
      <c r="D21" s="7" t="s">
        <v>593</v>
      </c>
      <c r="E21" s="7" t="s">
        <v>809</v>
      </c>
      <c r="F21" s="7" t="s">
        <v>182</v>
      </c>
      <c r="G21" s="7" t="s">
        <v>345</v>
      </c>
      <c r="H21" s="9" t="s">
        <v>810</v>
      </c>
      <c r="I21" s="15" t="s">
        <v>132</v>
      </c>
    </row>
    <row r="22" ht="26.2" customHeight="1" spans="1:9">
      <c r="A22" s="6" t="s">
        <v>377</v>
      </c>
      <c r="B22" s="7" t="s">
        <v>811</v>
      </c>
      <c r="C22" s="8" t="s">
        <v>812</v>
      </c>
      <c r="D22" s="7" t="s">
        <v>813</v>
      </c>
      <c r="E22" s="7" t="s">
        <v>814</v>
      </c>
      <c r="F22" s="7" t="s">
        <v>815</v>
      </c>
      <c r="G22" s="7" t="s">
        <v>816</v>
      </c>
      <c r="H22" s="9" t="s">
        <v>817</v>
      </c>
      <c r="I22" s="15" t="s">
        <v>818</v>
      </c>
    </row>
    <row r="23" ht="26.2" customHeight="1" spans="1:9">
      <c r="A23" s="6" t="s">
        <v>345</v>
      </c>
      <c r="B23" s="7" t="s">
        <v>819</v>
      </c>
      <c r="C23" s="8" t="s">
        <v>820</v>
      </c>
      <c r="D23" s="7" t="s">
        <v>821</v>
      </c>
      <c r="E23" s="7" t="s">
        <v>822</v>
      </c>
      <c r="F23" s="7" t="s">
        <v>823</v>
      </c>
      <c r="G23" s="7" t="s">
        <v>824</v>
      </c>
      <c r="H23" s="9" t="s">
        <v>760</v>
      </c>
      <c r="I23" s="15" t="s">
        <v>132</v>
      </c>
    </row>
    <row r="24" ht="26.2" customHeight="1" spans="1:9">
      <c r="A24" s="6" t="s">
        <v>382</v>
      </c>
      <c r="B24" s="7" t="s">
        <v>825</v>
      </c>
      <c r="C24" s="8" t="s">
        <v>826</v>
      </c>
      <c r="D24" s="7" t="s">
        <v>821</v>
      </c>
      <c r="E24" s="7" t="s">
        <v>822</v>
      </c>
      <c r="F24" s="7" t="s">
        <v>827</v>
      </c>
      <c r="G24" s="7" t="s">
        <v>828</v>
      </c>
      <c r="H24" s="9" t="s">
        <v>760</v>
      </c>
      <c r="I24" s="15" t="s">
        <v>132</v>
      </c>
    </row>
    <row r="25" ht="26.2" customHeight="1" spans="1:9">
      <c r="A25" s="6" t="s">
        <v>385</v>
      </c>
      <c r="B25" s="7" t="s">
        <v>829</v>
      </c>
      <c r="C25" s="8" t="s">
        <v>830</v>
      </c>
      <c r="D25" s="7" t="s">
        <v>821</v>
      </c>
      <c r="E25" s="7" t="s">
        <v>831</v>
      </c>
      <c r="F25" s="7" t="s">
        <v>832</v>
      </c>
      <c r="G25" s="7" t="s">
        <v>833</v>
      </c>
      <c r="H25" s="9" t="s">
        <v>760</v>
      </c>
      <c r="I25" s="15" t="s">
        <v>132</v>
      </c>
    </row>
    <row r="26" ht="19.85" customHeight="1" spans="1:9">
      <c r="A26" s="6" t="s">
        <v>388</v>
      </c>
      <c r="B26" s="7" t="s">
        <v>834</v>
      </c>
      <c r="C26" s="8" t="s">
        <v>835</v>
      </c>
      <c r="D26" s="7" t="s">
        <v>821</v>
      </c>
      <c r="E26" s="7" t="s">
        <v>836</v>
      </c>
      <c r="F26" s="7" t="s">
        <v>837</v>
      </c>
      <c r="G26" s="7" t="s">
        <v>838</v>
      </c>
      <c r="H26" s="9" t="s">
        <v>839</v>
      </c>
      <c r="I26" s="15" t="s">
        <v>840</v>
      </c>
    </row>
    <row r="27" ht="26.2" customHeight="1" spans="1:9">
      <c r="A27" s="6" t="s">
        <v>395</v>
      </c>
      <c r="B27" s="7" t="s">
        <v>841</v>
      </c>
      <c r="C27" s="8" t="s">
        <v>842</v>
      </c>
      <c r="D27" s="7" t="s">
        <v>821</v>
      </c>
      <c r="E27" s="7" t="s">
        <v>843</v>
      </c>
      <c r="F27" s="7" t="s">
        <v>844</v>
      </c>
      <c r="G27" s="7" t="s">
        <v>845</v>
      </c>
      <c r="H27" s="9" t="s">
        <v>766</v>
      </c>
      <c r="I27" s="15" t="s">
        <v>767</v>
      </c>
    </row>
    <row r="28" ht="26.2" customHeight="1" spans="1:9">
      <c r="A28" s="6" t="s">
        <v>400</v>
      </c>
      <c r="B28" s="7" t="s">
        <v>846</v>
      </c>
      <c r="C28" s="8" t="s">
        <v>847</v>
      </c>
      <c r="D28" s="7" t="s">
        <v>821</v>
      </c>
      <c r="E28" s="7" t="s">
        <v>848</v>
      </c>
      <c r="F28" s="7" t="s">
        <v>849</v>
      </c>
      <c r="G28" s="7" t="s">
        <v>850</v>
      </c>
      <c r="H28" s="9" t="s">
        <v>767</v>
      </c>
      <c r="I28" s="15" t="s">
        <v>767</v>
      </c>
    </row>
    <row r="29" ht="78.25" customHeight="1" spans="1:9">
      <c r="A29" s="10" t="s">
        <v>409</v>
      </c>
      <c r="B29" s="11" t="s">
        <v>851</v>
      </c>
      <c r="C29" s="12" t="s">
        <v>852</v>
      </c>
      <c r="D29" s="11" t="s">
        <v>821</v>
      </c>
      <c r="E29" s="11" t="s">
        <v>853</v>
      </c>
      <c r="F29" s="11" t="s">
        <v>854</v>
      </c>
      <c r="G29" s="11" t="s">
        <v>855</v>
      </c>
      <c r="H29" s="13" t="s">
        <v>767</v>
      </c>
      <c r="I29" s="16" t="s">
        <v>132</v>
      </c>
    </row>
    <row r="30" hidden="1"/>
    <row r="31" ht="22.4" customHeight="1" spans="1:9">
      <c r="A31" s="1" t="s">
        <v>691</v>
      </c>
      <c r="B31" s="1"/>
      <c r="C31" s="1"/>
      <c r="D31" s="1"/>
      <c r="E31" s="1"/>
      <c r="F31" s="1"/>
      <c r="G31" s="1"/>
      <c r="H31" s="1"/>
      <c r="I31" s="1"/>
    </row>
    <row r="32" ht="26.2" customHeight="1" spans="1:9">
      <c r="A32" s="2" t="s">
        <v>32</v>
      </c>
      <c r="B32" s="2"/>
      <c r="C32" s="2"/>
      <c r="D32" s="2"/>
      <c r="E32" s="2"/>
      <c r="F32" s="2"/>
      <c r="G32" s="2"/>
      <c r="H32" s="3" t="s">
        <v>856</v>
      </c>
      <c r="I32" s="3"/>
    </row>
    <row r="33" ht="25.5" customHeight="1" spans="1:9">
      <c r="A33" s="4" t="s">
        <v>2</v>
      </c>
      <c r="B33" s="5" t="s">
        <v>693</v>
      </c>
      <c r="C33" s="5" t="s">
        <v>694</v>
      </c>
      <c r="D33" s="5" t="s">
        <v>216</v>
      </c>
      <c r="E33" s="5" t="s">
        <v>695</v>
      </c>
      <c r="F33" s="5" t="s">
        <v>696</v>
      </c>
      <c r="G33" s="5" t="s">
        <v>697</v>
      </c>
      <c r="H33" s="5" t="s">
        <v>698</v>
      </c>
      <c r="I33" s="14" t="s">
        <v>699</v>
      </c>
    </row>
    <row r="34" ht="36.45" customHeight="1" spans="1:9">
      <c r="A34" s="6" t="s">
        <v>419</v>
      </c>
      <c r="B34" s="7" t="s">
        <v>857</v>
      </c>
      <c r="C34" s="8" t="s">
        <v>858</v>
      </c>
      <c r="D34" s="7" t="s">
        <v>821</v>
      </c>
      <c r="E34" s="7" t="s">
        <v>859</v>
      </c>
      <c r="F34" s="7" t="s">
        <v>860</v>
      </c>
      <c r="G34" s="7" t="s">
        <v>861</v>
      </c>
      <c r="H34" s="9" t="s">
        <v>767</v>
      </c>
      <c r="I34" s="15" t="s">
        <v>862</v>
      </c>
    </row>
    <row r="35" ht="26.2" customHeight="1" spans="1:9">
      <c r="A35" s="6" t="s">
        <v>427</v>
      </c>
      <c r="B35" s="7" t="s">
        <v>863</v>
      </c>
      <c r="C35" s="8" t="s">
        <v>864</v>
      </c>
      <c r="D35" s="7" t="s">
        <v>821</v>
      </c>
      <c r="E35" s="7" t="s">
        <v>865</v>
      </c>
      <c r="F35" s="7" t="s">
        <v>866</v>
      </c>
      <c r="G35" s="7" t="s">
        <v>867</v>
      </c>
      <c r="H35" s="9" t="s">
        <v>760</v>
      </c>
      <c r="I35" s="15" t="s">
        <v>862</v>
      </c>
    </row>
    <row r="36" ht="19.85" customHeight="1" spans="1:9">
      <c r="A36" s="6" t="s">
        <v>435</v>
      </c>
      <c r="B36" s="7" t="s">
        <v>868</v>
      </c>
      <c r="C36" s="8" t="s">
        <v>869</v>
      </c>
      <c r="D36" s="7" t="s">
        <v>821</v>
      </c>
      <c r="E36" s="7" t="s">
        <v>870</v>
      </c>
      <c r="F36" s="7" t="s">
        <v>871</v>
      </c>
      <c r="G36" s="7" t="s">
        <v>872</v>
      </c>
      <c r="H36" s="9" t="s">
        <v>760</v>
      </c>
      <c r="I36" s="15" t="s">
        <v>873</v>
      </c>
    </row>
    <row r="37" ht="26.2" customHeight="1" spans="1:9">
      <c r="A37" s="6" t="s">
        <v>443</v>
      </c>
      <c r="B37" s="7" t="s">
        <v>874</v>
      </c>
      <c r="C37" s="8" t="s">
        <v>875</v>
      </c>
      <c r="D37" s="7" t="s">
        <v>821</v>
      </c>
      <c r="E37" s="7" t="s">
        <v>876</v>
      </c>
      <c r="F37" s="7" t="s">
        <v>877</v>
      </c>
      <c r="G37" s="7" t="s">
        <v>878</v>
      </c>
      <c r="H37" s="9" t="s">
        <v>767</v>
      </c>
      <c r="I37" s="15" t="s">
        <v>862</v>
      </c>
    </row>
    <row r="38" ht="26.2" customHeight="1" spans="1:9">
      <c r="A38" s="6" t="s">
        <v>451</v>
      </c>
      <c r="B38" s="7" t="s">
        <v>879</v>
      </c>
      <c r="C38" s="8" t="s">
        <v>880</v>
      </c>
      <c r="D38" s="7" t="s">
        <v>821</v>
      </c>
      <c r="E38" s="7" t="s">
        <v>881</v>
      </c>
      <c r="F38" s="7" t="s">
        <v>882</v>
      </c>
      <c r="G38" s="7" t="s">
        <v>883</v>
      </c>
      <c r="H38" s="9" t="s">
        <v>840</v>
      </c>
      <c r="I38" s="15" t="s">
        <v>884</v>
      </c>
    </row>
    <row r="39" ht="26.2" customHeight="1" spans="1:9">
      <c r="A39" s="6" t="s">
        <v>455</v>
      </c>
      <c r="B39" s="7" t="s">
        <v>885</v>
      </c>
      <c r="C39" s="8" t="s">
        <v>886</v>
      </c>
      <c r="D39" s="7" t="s">
        <v>821</v>
      </c>
      <c r="E39" s="7" t="s">
        <v>887</v>
      </c>
      <c r="F39" s="7" t="s">
        <v>888</v>
      </c>
      <c r="G39" s="7" t="s">
        <v>889</v>
      </c>
      <c r="H39" s="9" t="s">
        <v>890</v>
      </c>
      <c r="I39" s="15" t="s">
        <v>862</v>
      </c>
    </row>
    <row r="40" ht="19.85" customHeight="1" spans="1:9">
      <c r="A40" s="6" t="s">
        <v>465</v>
      </c>
      <c r="B40" s="7" t="s">
        <v>891</v>
      </c>
      <c r="C40" s="8" t="s">
        <v>892</v>
      </c>
      <c r="D40" s="7" t="s">
        <v>821</v>
      </c>
      <c r="E40" s="7" t="s">
        <v>893</v>
      </c>
      <c r="F40" s="7" t="s">
        <v>894</v>
      </c>
      <c r="G40" s="7" t="s">
        <v>895</v>
      </c>
      <c r="H40" s="9" t="s">
        <v>896</v>
      </c>
      <c r="I40" s="15" t="s">
        <v>897</v>
      </c>
    </row>
    <row r="41" ht="26.2" customHeight="1" spans="1:9">
      <c r="A41" s="6" t="s">
        <v>474</v>
      </c>
      <c r="B41" s="7" t="s">
        <v>898</v>
      </c>
      <c r="C41" s="8" t="s">
        <v>899</v>
      </c>
      <c r="D41" s="7" t="s">
        <v>821</v>
      </c>
      <c r="E41" s="7" t="s">
        <v>900</v>
      </c>
      <c r="F41" s="7" t="s">
        <v>901</v>
      </c>
      <c r="G41" s="7" t="s">
        <v>902</v>
      </c>
      <c r="H41" s="9" t="s">
        <v>903</v>
      </c>
      <c r="I41" s="15" t="s">
        <v>904</v>
      </c>
    </row>
    <row r="42" ht="19.85" customHeight="1" spans="1:9">
      <c r="A42" s="6" t="s">
        <v>483</v>
      </c>
      <c r="B42" s="7" t="s">
        <v>905</v>
      </c>
      <c r="C42" s="8" t="s">
        <v>906</v>
      </c>
      <c r="D42" s="7" t="s">
        <v>821</v>
      </c>
      <c r="E42" s="7" t="s">
        <v>907</v>
      </c>
      <c r="F42" s="7" t="s">
        <v>908</v>
      </c>
      <c r="G42" s="7" t="s">
        <v>909</v>
      </c>
      <c r="H42" s="9" t="s">
        <v>910</v>
      </c>
      <c r="I42" s="15" t="s">
        <v>911</v>
      </c>
    </row>
    <row r="43" ht="19.85" customHeight="1" spans="1:9">
      <c r="A43" s="6" t="s">
        <v>492</v>
      </c>
      <c r="B43" s="7" t="s">
        <v>912</v>
      </c>
      <c r="C43" s="8" t="s">
        <v>913</v>
      </c>
      <c r="D43" s="7" t="s">
        <v>821</v>
      </c>
      <c r="E43" s="7" t="s">
        <v>914</v>
      </c>
      <c r="F43" s="7" t="s">
        <v>915</v>
      </c>
      <c r="G43" s="7" t="s">
        <v>916</v>
      </c>
      <c r="H43" s="9" t="s">
        <v>917</v>
      </c>
      <c r="I43" s="15" t="s">
        <v>918</v>
      </c>
    </row>
    <row r="44" ht="19.85" customHeight="1" spans="1:9">
      <c r="A44" s="6" t="s">
        <v>501</v>
      </c>
      <c r="B44" s="7" t="s">
        <v>919</v>
      </c>
      <c r="C44" s="8" t="s">
        <v>920</v>
      </c>
      <c r="D44" s="7" t="s">
        <v>821</v>
      </c>
      <c r="E44" s="7" t="s">
        <v>921</v>
      </c>
      <c r="F44" s="7" t="s">
        <v>922</v>
      </c>
      <c r="G44" s="7" t="s">
        <v>923</v>
      </c>
      <c r="H44" s="9" t="s">
        <v>924</v>
      </c>
      <c r="I44" s="15" t="s">
        <v>925</v>
      </c>
    </row>
    <row r="45" ht="19.85" customHeight="1" spans="1:9">
      <c r="A45" s="6" t="s">
        <v>508</v>
      </c>
      <c r="B45" s="7" t="s">
        <v>926</v>
      </c>
      <c r="C45" s="8" t="s">
        <v>927</v>
      </c>
      <c r="D45" s="7" t="s">
        <v>821</v>
      </c>
      <c r="E45" s="7" t="s">
        <v>928</v>
      </c>
      <c r="F45" s="7" t="s">
        <v>929</v>
      </c>
      <c r="G45" s="7" t="s">
        <v>930</v>
      </c>
      <c r="H45" s="9" t="s">
        <v>931</v>
      </c>
      <c r="I45" s="15" t="s">
        <v>932</v>
      </c>
    </row>
    <row r="46" ht="19.85" customHeight="1" spans="1:9">
      <c r="A46" s="6" t="s">
        <v>514</v>
      </c>
      <c r="B46" s="7" t="s">
        <v>933</v>
      </c>
      <c r="C46" s="8" t="s">
        <v>934</v>
      </c>
      <c r="D46" s="7" t="s">
        <v>821</v>
      </c>
      <c r="E46" s="7" t="s">
        <v>935</v>
      </c>
      <c r="F46" s="7" t="s">
        <v>936</v>
      </c>
      <c r="G46" s="7" t="s">
        <v>937</v>
      </c>
      <c r="H46" s="9" t="s">
        <v>938</v>
      </c>
      <c r="I46" s="15" t="s">
        <v>939</v>
      </c>
    </row>
    <row r="47" ht="19.85" customHeight="1" spans="1:9">
      <c r="A47" s="6" t="s">
        <v>527</v>
      </c>
      <c r="B47" s="7" t="s">
        <v>940</v>
      </c>
      <c r="C47" s="8" t="s">
        <v>941</v>
      </c>
      <c r="D47" s="7" t="s">
        <v>821</v>
      </c>
      <c r="E47" s="7" t="s">
        <v>942</v>
      </c>
      <c r="F47" s="7" t="s">
        <v>943</v>
      </c>
      <c r="G47" s="7" t="s">
        <v>944</v>
      </c>
      <c r="H47" s="9" t="s">
        <v>945</v>
      </c>
      <c r="I47" s="15" t="s">
        <v>945</v>
      </c>
    </row>
    <row r="48" ht="19.85" customHeight="1" spans="1:9">
      <c r="A48" s="6" t="s">
        <v>532</v>
      </c>
      <c r="B48" s="7" t="s">
        <v>946</v>
      </c>
      <c r="C48" s="8" t="s">
        <v>947</v>
      </c>
      <c r="D48" s="7" t="s">
        <v>821</v>
      </c>
      <c r="E48" s="7" t="s">
        <v>948</v>
      </c>
      <c r="F48" s="7" t="s">
        <v>949</v>
      </c>
      <c r="G48" s="7" t="s">
        <v>950</v>
      </c>
      <c r="H48" s="9" t="s">
        <v>951</v>
      </c>
      <c r="I48" s="15" t="s">
        <v>952</v>
      </c>
    </row>
    <row r="49" ht="26.2" customHeight="1" spans="1:9">
      <c r="A49" s="6" t="s">
        <v>538</v>
      </c>
      <c r="B49" s="7" t="s">
        <v>953</v>
      </c>
      <c r="C49" s="8" t="s">
        <v>954</v>
      </c>
      <c r="D49" s="7" t="s">
        <v>821</v>
      </c>
      <c r="E49" s="7" t="s">
        <v>955</v>
      </c>
      <c r="F49" s="7" t="s">
        <v>956</v>
      </c>
      <c r="G49" s="7" t="s">
        <v>957</v>
      </c>
      <c r="H49" s="9" t="s">
        <v>958</v>
      </c>
      <c r="I49" s="15" t="s">
        <v>959</v>
      </c>
    </row>
    <row r="50" ht="26.2" customHeight="1" spans="1:9">
      <c r="A50" s="6" t="s">
        <v>548</v>
      </c>
      <c r="B50" s="7" t="s">
        <v>960</v>
      </c>
      <c r="C50" s="8" t="s">
        <v>961</v>
      </c>
      <c r="D50" s="7" t="s">
        <v>821</v>
      </c>
      <c r="E50" s="7" t="s">
        <v>962</v>
      </c>
      <c r="F50" s="7" t="s">
        <v>963</v>
      </c>
      <c r="G50" s="7" t="s">
        <v>964</v>
      </c>
      <c r="H50" s="9" t="s">
        <v>965</v>
      </c>
      <c r="I50" s="15" t="s">
        <v>966</v>
      </c>
    </row>
    <row r="51" ht="19.85" customHeight="1" spans="1:9">
      <c r="A51" s="6" t="s">
        <v>558</v>
      </c>
      <c r="B51" s="7" t="s">
        <v>967</v>
      </c>
      <c r="C51" s="8" t="s">
        <v>968</v>
      </c>
      <c r="D51" s="7" t="s">
        <v>821</v>
      </c>
      <c r="E51" s="7" t="s">
        <v>969</v>
      </c>
      <c r="F51" s="7" t="s">
        <v>188</v>
      </c>
      <c r="G51" s="7" t="s">
        <v>970</v>
      </c>
      <c r="H51" s="9" t="s">
        <v>971</v>
      </c>
      <c r="I51" s="15" t="s">
        <v>972</v>
      </c>
    </row>
    <row r="52" ht="19.85" customHeight="1" spans="1:9">
      <c r="A52" s="6" t="s">
        <v>565</v>
      </c>
      <c r="B52" s="7" t="s">
        <v>973</v>
      </c>
      <c r="C52" s="8" t="s">
        <v>974</v>
      </c>
      <c r="D52" s="7" t="s">
        <v>821</v>
      </c>
      <c r="E52" s="7" t="s">
        <v>975</v>
      </c>
      <c r="F52" s="7" t="s">
        <v>976</v>
      </c>
      <c r="G52" s="7" t="s">
        <v>977</v>
      </c>
      <c r="H52" s="9" t="s">
        <v>978</v>
      </c>
      <c r="I52" s="15" t="s">
        <v>979</v>
      </c>
    </row>
    <row r="53" ht="19.85" customHeight="1" spans="1:9">
      <c r="A53" s="6" t="s">
        <v>571</v>
      </c>
      <c r="B53" s="7" t="s">
        <v>980</v>
      </c>
      <c r="C53" s="8" t="s">
        <v>981</v>
      </c>
      <c r="D53" s="7" t="s">
        <v>821</v>
      </c>
      <c r="E53" s="7" t="s">
        <v>982</v>
      </c>
      <c r="F53" s="7" t="s">
        <v>983</v>
      </c>
      <c r="G53" s="7" t="s">
        <v>984</v>
      </c>
      <c r="H53" s="9" t="s">
        <v>985</v>
      </c>
      <c r="I53" s="15" t="s">
        <v>986</v>
      </c>
    </row>
    <row r="54" ht="19.85" customHeight="1" spans="1:9">
      <c r="A54" s="6" t="s">
        <v>578</v>
      </c>
      <c r="B54" s="7" t="s">
        <v>987</v>
      </c>
      <c r="C54" s="8" t="s">
        <v>988</v>
      </c>
      <c r="D54" s="7" t="s">
        <v>821</v>
      </c>
      <c r="E54" s="7" t="s">
        <v>989</v>
      </c>
      <c r="F54" s="7" t="s">
        <v>990</v>
      </c>
      <c r="G54" s="7" t="s">
        <v>991</v>
      </c>
      <c r="H54" s="9" t="s">
        <v>992</v>
      </c>
      <c r="I54" s="15" t="s">
        <v>993</v>
      </c>
    </row>
    <row r="55" ht="19.85" customHeight="1" spans="1:9">
      <c r="A55" s="6" t="s">
        <v>584</v>
      </c>
      <c r="B55" s="7" t="s">
        <v>994</v>
      </c>
      <c r="C55" s="8" t="s">
        <v>995</v>
      </c>
      <c r="D55" s="7" t="s">
        <v>821</v>
      </c>
      <c r="E55" s="7" t="s">
        <v>996</v>
      </c>
      <c r="F55" s="7" t="s">
        <v>997</v>
      </c>
      <c r="G55" s="7" t="s">
        <v>998</v>
      </c>
      <c r="H55" s="9" t="s">
        <v>999</v>
      </c>
      <c r="I55" s="15" t="s">
        <v>1000</v>
      </c>
    </row>
    <row r="56" ht="26.2" customHeight="1" spans="1:9">
      <c r="A56" s="6" t="s">
        <v>596</v>
      </c>
      <c r="B56" s="7" t="s">
        <v>1001</v>
      </c>
      <c r="C56" s="8" t="s">
        <v>1002</v>
      </c>
      <c r="D56" s="7" t="s">
        <v>821</v>
      </c>
      <c r="E56" s="7" t="s">
        <v>1003</v>
      </c>
      <c r="F56" s="7" t="s">
        <v>1004</v>
      </c>
      <c r="G56" s="7" t="s">
        <v>1005</v>
      </c>
      <c r="H56" s="9" t="s">
        <v>845</v>
      </c>
      <c r="I56" s="15" t="s">
        <v>1006</v>
      </c>
    </row>
    <row r="57" ht="19.85" customHeight="1" spans="1:9">
      <c r="A57" s="6" t="s">
        <v>604</v>
      </c>
      <c r="B57" s="7" t="s">
        <v>1007</v>
      </c>
      <c r="C57" s="8" t="s">
        <v>1008</v>
      </c>
      <c r="D57" s="7" t="s">
        <v>821</v>
      </c>
      <c r="E57" s="7" t="s">
        <v>1009</v>
      </c>
      <c r="F57" s="7" t="s">
        <v>1010</v>
      </c>
      <c r="G57" s="7" t="s">
        <v>1011</v>
      </c>
      <c r="H57" s="9" t="s">
        <v>1012</v>
      </c>
      <c r="I57" s="15" t="s">
        <v>1013</v>
      </c>
    </row>
    <row r="58" ht="19.85" customHeight="1" spans="1:9">
      <c r="A58" s="6" t="s">
        <v>609</v>
      </c>
      <c r="B58" s="7" t="s">
        <v>1014</v>
      </c>
      <c r="C58" s="8" t="s">
        <v>1015</v>
      </c>
      <c r="D58" s="7" t="s">
        <v>821</v>
      </c>
      <c r="E58" s="7" t="s">
        <v>1016</v>
      </c>
      <c r="F58" s="7" t="s">
        <v>1017</v>
      </c>
      <c r="G58" s="7" t="s">
        <v>1018</v>
      </c>
      <c r="H58" s="9" t="s">
        <v>1019</v>
      </c>
      <c r="I58" s="15" t="s">
        <v>1020</v>
      </c>
    </row>
    <row r="59" ht="19.85" customHeight="1" spans="1:9">
      <c r="A59" s="6" t="s">
        <v>620</v>
      </c>
      <c r="B59" s="7" t="s">
        <v>1021</v>
      </c>
      <c r="C59" s="8" t="s">
        <v>1022</v>
      </c>
      <c r="D59" s="7" t="s">
        <v>821</v>
      </c>
      <c r="E59" s="7" t="s">
        <v>1023</v>
      </c>
      <c r="F59" s="7" t="s">
        <v>1024</v>
      </c>
      <c r="G59" s="7" t="s">
        <v>1025</v>
      </c>
      <c r="H59" s="9" t="s">
        <v>1026</v>
      </c>
      <c r="I59" s="15" t="s">
        <v>1027</v>
      </c>
    </row>
    <row r="60" ht="27.9" customHeight="1" spans="1:9">
      <c r="A60" s="10" t="s">
        <v>627</v>
      </c>
      <c r="B60" s="11" t="s">
        <v>1028</v>
      </c>
      <c r="C60" s="12" t="s">
        <v>1029</v>
      </c>
      <c r="D60" s="11" t="s">
        <v>821</v>
      </c>
      <c r="E60" s="11" t="s">
        <v>1030</v>
      </c>
      <c r="F60" s="11" t="s">
        <v>1031</v>
      </c>
      <c r="G60" s="11" t="s">
        <v>1032</v>
      </c>
      <c r="H60" s="13" t="s">
        <v>1033</v>
      </c>
      <c r="I60" s="16" t="s">
        <v>1034</v>
      </c>
    </row>
    <row r="61" hidden="1"/>
    <row r="62" ht="22.4" customHeight="1" spans="1:9">
      <c r="A62" s="1" t="s">
        <v>691</v>
      </c>
      <c r="B62" s="1"/>
      <c r="C62" s="1"/>
      <c r="D62" s="1"/>
      <c r="E62" s="1"/>
      <c r="F62" s="1"/>
      <c r="G62" s="1"/>
      <c r="H62" s="1"/>
      <c r="I62" s="1"/>
    </row>
    <row r="63" ht="26.2" customHeight="1" spans="1:9">
      <c r="A63" s="2" t="s">
        <v>32</v>
      </c>
      <c r="B63" s="2"/>
      <c r="C63" s="2"/>
      <c r="D63" s="2"/>
      <c r="E63" s="2"/>
      <c r="F63" s="2"/>
      <c r="G63" s="2"/>
      <c r="H63" s="3" t="s">
        <v>1035</v>
      </c>
      <c r="I63" s="3"/>
    </row>
    <row r="64" ht="25.5" customHeight="1" spans="1:9">
      <c r="A64" s="4" t="s">
        <v>2</v>
      </c>
      <c r="B64" s="5" t="s">
        <v>693</v>
      </c>
      <c r="C64" s="5" t="s">
        <v>694</v>
      </c>
      <c r="D64" s="5" t="s">
        <v>216</v>
      </c>
      <c r="E64" s="5" t="s">
        <v>695</v>
      </c>
      <c r="F64" s="5" t="s">
        <v>696</v>
      </c>
      <c r="G64" s="5" t="s">
        <v>697</v>
      </c>
      <c r="H64" s="5" t="s">
        <v>698</v>
      </c>
      <c r="I64" s="14" t="s">
        <v>699</v>
      </c>
    </row>
    <row r="65" ht="26.2" customHeight="1" spans="1:9">
      <c r="A65" s="6" t="s">
        <v>634</v>
      </c>
      <c r="B65" s="7" t="s">
        <v>1036</v>
      </c>
      <c r="C65" s="8" t="s">
        <v>1037</v>
      </c>
      <c r="D65" s="7" t="s">
        <v>821</v>
      </c>
      <c r="E65" s="7" t="s">
        <v>1038</v>
      </c>
      <c r="F65" s="7" t="s">
        <v>1039</v>
      </c>
      <c r="G65" s="7" t="s">
        <v>1040</v>
      </c>
      <c r="H65" s="9" t="s">
        <v>1041</v>
      </c>
      <c r="I65" s="15" t="s">
        <v>1042</v>
      </c>
    </row>
    <row r="66" ht="26.2" customHeight="1" spans="1:9">
      <c r="A66" s="6" t="s">
        <v>640</v>
      </c>
      <c r="B66" s="7" t="s">
        <v>1043</v>
      </c>
      <c r="C66" s="8" t="s">
        <v>1044</v>
      </c>
      <c r="D66" s="7" t="s">
        <v>821</v>
      </c>
      <c r="E66" s="7" t="s">
        <v>1045</v>
      </c>
      <c r="F66" s="7" t="s">
        <v>1046</v>
      </c>
      <c r="G66" s="7" t="s">
        <v>1047</v>
      </c>
      <c r="H66" s="9" t="s">
        <v>1048</v>
      </c>
      <c r="I66" s="15" t="s">
        <v>1049</v>
      </c>
    </row>
    <row r="67" ht="26.2" customHeight="1" spans="1:9">
      <c r="A67" s="6" t="s">
        <v>646</v>
      </c>
      <c r="B67" s="7" t="s">
        <v>1050</v>
      </c>
      <c r="C67" s="8" t="s">
        <v>1051</v>
      </c>
      <c r="D67" s="7" t="s">
        <v>821</v>
      </c>
      <c r="E67" s="7" t="s">
        <v>1052</v>
      </c>
      <c r="F67" s="7" t="s">
        <v>1053</v>
      </c>
      <c r="G67" s="7" t="s">
        <v>1054</v>
      </c>
      <c r="H67" s="9" t="s">
        <v>1055</v>
      </c>
      <c r="I67" s="15" t="s">
        <v>1056</v>
      </c>
    </row>
    <row r="68" ht="26.2" customHeight="1" spans="1:9">
      <c r="A68" s="6" t="s">
        <v>652</v>
      </c>
      <c r="B68" s="7" t="s">
        <v>1057</v>
      </c>
      <c r="C68" s="8" t="s">
        <v>1058</v>
      </c>
      <c r="D68" s="7" t="s">
        <v>821</v>
      </c>
      <c r="E68" s="7" t="s">
        <v>1059</v>
      </c>
      <c r="F68" s="7" t="s">
        <v>1060</v>
      </c>
      <c r="G68" s="7" t="s">
        <v>1061</v>
      </c>
      <c r="H68" s="9" t="s">
        <v>1062</v>
      </c>
      <c r="I68" s="15" t="s">
        <v>1063</v>
      </c>
    </row>
    <row r="69" ht="26.2" customHeight="1" spans="1:9">
      <c r="A69" s="6" t="s">
        <v>658</v>
      </c>
      <c r="B69" s="7" t="s">
        <v>1064</v>
      </c>
      <c r="C69" s="8" t="s">
        <v>1065</v>
      </c>
      <c r="D69" s="7" t="s">
        <v>821</v>
      </c>
      <c r="E69" s="7" t="s">
        <v>1066</v>
      </c>
      <c r="F69" s="7" t="s">
        <v>1067</v>
      </c>
      <c r="G69" s="7" t="s">
        <v>1068</v>
      </c>
      <c r="H69" s="9" t="s">
        <v>1069</v>
      </c>
      <c r="I69" s="15" t="s">
        <v>1070</v>
      </c>
    </row>
    <row r="70" ht="19.85" customHeight="1" spans="1:9">
      <c r="A70" s="17" t="s">
        <v>1071</v>
      </c>
      <c r="B70" s="17"/>
      <c r="C70" s="17"/>
      <c r="D70" s="17"/>
      <c r="E70" s="17"/>
      <c r="F70" s="17"/>
      <c r="G70" s="17"/>
      <c r="H70" s="17"/>
      <c r="I70" s="16" t="s">
        <v>1072</v>
      </c>
    </row>
  </sheetData>
  <mergeCells count="10">
    <mergeCell ref="A1:I1"/>
    <mergeCell ref="A2:G2"/>
    <mergeCell ref="H2:I2"/>
    <mergeCell ref="A31:I31"/>
    <mergeCell ref="A32:G32"/>
    <mergeCell ref="H32:I32"/>
    <mergeCell ref="A62:I62"/>
    <mergeCell ref="A63:G63"/>
    <mergeCell ref="H63:I63"/>
    <mergeCell ref="A70:H70"/>
  </mergeCells>
  <pageMargins left="0.590551181102362" right="0.196850393700787" top="0.78740157480315" bottom="0.393700787401575" header="0" footer="0"/>
  <headerFooter/>
  <rowBreaks count="2" manualBreakCount="2">
    <brk id="30" max="16383" man="1"/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ComponentOne</Company>
  <Application>ComponentOne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核对指标表</vt:lpstr>
      <vt:lpstr>争议</vt:lpstr>
      <vt:lpstr>单位工程封面</vt:lpstr>
      <vt:lpstr>单位工程取费表</vt:lpstr>
      <vt:lpstr>单位工程实体子目预算书</vt:lpstr>
      <vt:lpstr>单位工程单价措施子目预算书</vt:lpstr>
      <vt:lpstr>单位工程人材机差价表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[  。ì _ í  。]</cp:lastModifiedBy>
  <dcterms:created xsi:type="dcterms:W3CDTF">2024-07-22T08:58:00Z</dcterms:created>
  <dcterms:modified xsi:type="dcterms:W3CDTF">2024-09-29T02:59:00Z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32F9CA408D7F43E58B4C2C9DB2544E73_12</vt:lpwstr>
  </property>
  <property fmtid="{D5CDD505-2E9C-101B-9397-08002B2CF9AE}" pid="3" name="KSOProductBuildVer">
    <vt:lpwstr>2052-12.1.0.18329</vt:lpwstr>
  </property>
  <property fmtid="{D5CDD505-2E9C-101B-9397-08002B2CF9AE}" pid="4" name="KSOReadingLayout">
    <vt:bool>true</vt:bool>
  </property>
</Properties>
</file>