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目录" sheetId="3" r:id="rId1"/>
    <sheet name="结算汇总表" sheetId="4" r:id="rId2"/>
    <sheet name="结算明细" sheetId="1" r:id="rId3"/>
    <sheet name="Sheet2" sheetId="2" r:id="rId4"/>
    <sheet name="Sheet1" sheetId="5" r:id="rId5"/>
  </sheets>
  <externalReferences>
    <externalReference r:id="rId6"/>
  </externalReferences>
  <definedNames>
    <definedName name="_xlnm._FilterDatabase" localSheetId="2" hidden="1">结算明细!$A$4:$T$83</definedName>
    <definedName name="a">EVALUATE([1]计算底稿!$D:$D)</definedName>
    <definedName name="aa">EVALUATE(#REF!)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<sst xmlns="http://schemas.openxmlformats.org/spreadsheetml/2006/main" count="394" uniqueCount="249">
  <si>
    <t>栾川山水文苑项目s1地块标识标牌
制作及安装工程合同结算资料存档目录</t>
  </si>
  <si>
    <t>序号</t>
  </si>
  <si>
    <t>名称</t>
  </si>
  <si>
    <t>份/页</t>
  </si>
  <si>
    <t>页码</t>
  </si>
  <si>
    <t>原件/复印件</t>
  </si>
  <si>
    <t>备注</t>
  </si>
  <si>
    <t>栾川山水文苑项目s1地块标识标牌制作及安装工程合同结算审批表</t>
  </si>
  <si>
    <t>1份1页</t>
  </si>
  <si>
    <t>第1页</t>
  </si>
  <si>
    <t>原件</t>
  </si>
  <si>
    <t>资料存档目录</t>
  </si>
  <si>
    <t>第2页</t>
  </si>
  <si>
    <t>结算协议书</t>
  </si>
  <si>
    <t>第3页</t>
  </si>
  <si>
    <t>结算汇总表</t>
  </si>
  <si>
    <t>第4页</t>
  </si>
  <si>
    <t>结算明细表</t>
  </si>
  <si>
    <t>1份6页</t>
  </si>
  <si>
    <t>第5-10页</t>
  </si>
  <si>
    <t>水电费证明</t>
  </si>
  <si>
    <t>第11页</t>
  </si>
  <si>
    <t>结算申请单</t>
  </si>
  <si>
    <t>第12页</t>
  </si>
  <si>
    <t>结算通知书</t>
  </si>
  <si>
    <t>第13页</t>
  </si>
  <si>
    <t>授权委托书</t>
  </si>
  <si>
    <t>第14页</t>
  </si>
  <si>
    <t>工程资料核对确认单</t>
  </si>
  <si>
    <t>1份2页</t>
  </si>
  <si>
    <t>第15页</t>
  </si>
  <si>
    <t>工程往来账目明细</t>
  </si>
  <si>
    <t>第16页</t>
  </si>
  <si>
    <t>验收单</t>
  </si>
  <si>
    <t>1份7页</t>
  </si>
  <si>
    <t>第17-23页</t>
  </si>
  <si>
    <t>工程结算工作交接单</t>
  </si>
  <si>
    <t>第24页</t>
  </si>
  <si>
    <t>栾川山水文苑项目s1地块标识标牌制作及安装工程合同审批</t>
  </si>
  <si>
    <t>1份11页</t>
  </si>
  <si>
    <t>一本</t>
  </si>
  <si>
    <t>施工单位报送资料</t>
  </si>
  <si>
    <t>若干</t>
  </si>
  <si>
    <t>造价师：</t>
  </si>
  <si>
    <t>日期：</t>
  </si>
  <si>
    <t>栾川山水文苑项目s1地块标识标牌制作及安装工程合同结算汇总表</t>
  </si>
  <si>
    <t xml:space="preserve">合同编号：LCS1-JA-070                               合同金额：168000元 </t>
  </si>
  <si>
    <t>合同名称：栾川山水文苑项目s1地块标识标牌制作及安装工程合同</t>
  </si>
  <si>
    <t>甲    方：栾川县浩德颐康文旅有限公司</t>
  </si>
  <si>
    <t>乙    方：河南东匠标识标牌有限公司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</si>
  <si>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</si>
  <si>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</si>
  <si>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</si>
  <si>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</si>
  <si>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</si>
  <si>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</si>
  <si>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</si>
  <si>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</si>
  <si>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</si>
  <si>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签证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</si>
  <si>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</si>
  <si>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</si>
  <si>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</si>
  <si>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</si>
  <si>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</si>
  <si>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</si>
  <si>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</si>
  <si>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</si>
  <si>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</si>
  <si>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</si>
  <si>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</si>
  <si>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</si>
  <si>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</si>
  <si>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</si>
  <si>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</si>
  <si>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</si>
  <si>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</si>
  <si>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</si>
  <si>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</si>
  <si>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</si>
  <si>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</si>
  <si>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</si>
  <si>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</si>
  <si>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</si>
  <si>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栾川山水文苑项目s1地块标识标牌结算明细</t>
  </si>
  <si>
    <t>图片</t>
  </si>
  <si>
    <t>参考规格（mm）</t>
  </si>
  <si>
    <t>单位</t>
  </si>
  <si>
    <t>现场确认工程量</t>
  </si>
  <si>
    <t>材质</t>
  </si>
  <si>
    <t>单价</t>
  </si>
  <si>
    <t>总价</t>
  </si>
  <si>
    <t>合同内</t>
  </si>
  <si>
    <t>总平面图</t>
  </si>
  <si>
    <t>1635*1300</t>
  </si>
  <si>
    <t>个</t>
  </si>
  <si>
    <t>1.2mm不锈钢激光切割造型 焊接精工打磨 烤漆工艺，图文丝网印刷；含预埋件。</t>
  </si>
  <si>
    <t>访客请登记</t>
  </si>
  <si>
    <t>300*120</t>
  </si>
  <si>
    <t>1.2m不锈钢激光切割造型烤漆，图文丝网印刷</t>
  </si>
  <si>
    <t>多功能指示牌</t>
  </si>
  <si>
    <t>2600*1140</t>
  </si>
  <si>
    <t>1.2mm不锈钢激光切割造型焊接精工打磨采用汽车烤漆，圆管Φ76*3mm，烤漆，箭头：图文丝网印刷。</t>
  </si>
  <si>
    <t>户外公告栏</t>
  </si>
  <si>
    <t>2430*2100</t>
  </si>
  <si>
    <t>1.2mm不锈钢激光切割造型焊接精工打磨采用汽车烤漆，图文丝网印刷；内框：采用8mm钢化玻璃，背开门工艺；方管建议100*3mm，烤漆。</t>
  </si>
  <si>
    <t>文明公约</t>
  </si>
  <si>
    <t>1650*780</t>
  </si>
  <si>
    <t>1.2mm不锈钢激光切割造型焊接精工打磨采用汽车烤漆，内框文字：图文丝网印刷；立柱80*80*3方管烤漆。</t>
  </si>
  <si>
    <t>物业服务中心</t>
  </si>
  <si>
    <t>2000*500*60</t>
  </si>
  <si>
    <t>1.2mm不锈钢激光切割造型分层焊接精工打磨采用汽车烤漆，部分内容图文丝印或者采用UV打印方式。</t>
  </si>
  <si>
    <t>景观垃圾桶</t>
  </si>
  <si>
    <t>1070*535*950</t>
  </si>
  <si>
    <t>组</t>
  </si>
  <si>
    <t>1.2mm不锈钢激光切割造型焊接精工打磨 油漆采用汽车烤漆，垃圾桶花纹采用，3mm不锈钢雕刻，假山以及logo文字采用丝印。</t>
  </si>
  <si>
    <t>双桶为1组</t>
  </si>
  <si>
    <t>警示牌（水泵接合器、消火栓）</t>
  </si>
  <si>
    <t>400*240*30</t>
  </si>
  <si>
    <t>1.0mm不锈钢激光切割造型焊接精工打磨 油漆采用汽车烤漆，图文丝网印刷；方管30*30*2mm，烤漆</t>
  </si>
  <si>
    <t>楼栋牌</t>
  </si>
  <si>
    <t>625*1000*30</t>
  </si>
  <si>
    <t>1.0mm不锈钢激光切割造型焊接精工打磨 油漆采用汽车烤漆，logo文字以及假山采用丝网印刷或者UV打印工艺。</t>
  </si>
  <si>
    <t>停车场指示标识</t>
  </si>
  <si>
    <t>500*2000*70</t>
  </si>
  <si>
    <t>1.2mm不锈钢激光切割造型做分层焊接精工打磨 油漆采用汽车烤漆，图文丝网印刷；logo丝印，不发光。</t>
  </si>
  <si>
    <t>禁鸣限速</t>
  </si>
  <si>
    <t>65*3mm不锈钢圆管，激光切割颜色采用汽车烤漆，板面采用1.0mm不锈钢板或者采用铝板表面贴 反光膜粘贴</t>
  </si>
  <si>
    <t>转弯慢行</t>
  </si>
  <si>
    <t>1.2mm不锈钢激光切割造型烤漆，反光膜粘贴，圆管Φ60*3mm，烤漆</t>
  </si>
  <si>
    <t>草地牌</t>
  </si>
  <si>
    <t>650*730*30</t>
  </si>
  <si>
    <t>1.0mm不锈钢激光切割造型做分层焊接精工打磨 油漆采用汽车烤漆，图文丝网印刷，单面。</t>
  </si>
  <si>
    <t>520*700*30</t>
  </si>
  <si>
    <t>310*700*30</t>
  </si>
  <si>
    <t>420*600*30</t>
  </si>
  <si>
    <t>戏水牌</t>
  </si>
  <si>
    <t>450*750*30</t>
  </si>
  <si>
    <t>　1.0mm不锈钢激光切割造型做分层焊接精工打磨 油漆采用汽车烤漆，图文丝网印刷，单面。</t>
  </si>
  <si>
    <t>树铭牌</t>
  </si>
  <si>
    <t>210*145*8</t>
  </si>
  <si>
    <t>8mmPVC雕刻，汽车烤漆，图文丝网印刷</t>
  </si>
  <si>
    <t>宠物便桶</t>
  </si>
  <si>
    <t>2200*400*360</t>
  </si>
  <si>
    <t>1.0mm不锈钢激光切割造型焊接精工打磨采用汽车烤漆，图文丝网印刷；立柱方管60*60*3mm</t>
  </si>
  <si>
    <t>人字牌</t>
  </si>
  <si>
    <t>500*250*30</t>
  </si>
  <si>
    <t>1.0mm不锈钢切割焊接，汽车烤漆，文案采用：喷漆印刷或者UV打印形式。</t>
  </si>
  <si>
    <t>温馨提示</t>
  </si>
  <si>
    <t>500*290*8</t>
  </si>
  <si>
    <t>180*60*3</t>
  </si>
  <si>
    <t>3mm亚克力雕刻，汽车烤漆，图文背印</t>
  </si>
  <si>
    <t>300*135*5</t>
  </si>
  <si>
    <t>5mmPVC雕刻，汽车烤漆，图文丝网印刷</t>
  </si>
  <si>
    <t>210*175*3</t>
  </si>
  <si>
    <t>200*60*3</t>
  </si>
  <si>
    <t>电梯厅楼层牌</t>
  </si>
  <si>
    <t>240*265*8</t>
  </si>
  <si>
    <t>8mmPVC雕刻汽车烤漆，图文丝网印刷</t>
  </si>
  <si>
    <t>门牌号</t>
  </si>
  <si>
    <t>220*90*5</t>
  </si>
  <si>
    <t>5mm亚克力雕刻，文字内容背丝印，背烤漆</t>
  </si>
  <si>
    <t>电梯标识</t>
  </si>
  <si>
    <t>270*120*5</t>
  </si>
  <si>
    <t>电梯安全提示标识</t>
  </si>
  <si>
    <t>200*500*3</t>
  </si>
  <si>
    <t>3mm亚克力雕刻背烤漆，内容背丝印</t>
  </si>
  <si>
    <t>单元宣传栏</t>
  </si>
  <si>
    <t>900*800*10</t>
  </si>
  <si>
    <t>10mmPVC雕刻，汽车烤漆，logo文字边框丝印；5mm亚克力插槽（A4）</t>
  </si>
  <si>
    <t>乘梯须知</t>
  </si>
  <si>
    <t>200*310*8</t>
  </si>
  <si>
    <t>消防步梯楼层牌(13层楼栋楼梯间)</t>
  </si>
  <si>
    <t>240*265</t>
  </si>
  <si>
    <t>8mmPVC雕刻烤漆，图文丝网印刷</t>
  </si>
  <si>
    <t>消火栓使用方法</t>
  </si>
  <si>
    <t>300*300</t>
  </si>
  <si>
    <t>高清写真粘贴</t>
  </si>
  <si>
    <t>防火门</t>
  </si>
  <si>
    <t>240*100</t>
  </si>
  <si>
    <t>5mm亚克力雕刻，图文背印、汽车烤漆</t>
  </si>
  <si>
    <t>水暖井</t>
  </si>
  <si>
    <t>250*100*5</t>
  </si>
  <si>
    <t>强弱电井</t>
  </si>
  <si>
    <t>单元大堂管家介绍</t>
  </si>
  <si>
    <t>594*420</t>
  </si>
  <si>
    <t>5mm亚克力，背印，亚克力插槽60*90</t>
  </si>
  <si>
    <t>紧急按钮</t>
  </si>
  <si>
    <t>220*70</t>
  </si>
  <si>
    <t>2+2亚克力板</t>
  </si>
  <si>
    <t>消防设备巡检卡</t>
  </si>
  <si>
    <t>170*150*5</t>
  </si>
  <si>
    <t>5mm亚克力雕刻背烤漆，图文背丝网印刷；3mm亚克力插槽（135*95mm）</t>
  </si>
  <si>
    <t>保洁责任栏</t>
  </si>
  <si>
    <t>240*370</t>
  </si>
  <si>
    <t>10mmPVC喷漆丝印，粘贴3mm亚克力插槽</t>
  </si>
  <si>
    <t>电梯尺寸说明牌</t>
  </si>
  <si>
    <t>170*150</t>
  </si>
  <si>
    <t>3mm亚克力雕刻，uv背打印</t>
  </si>
  <si>
    <t>末端试水</t>
  </si>
  <si>
    <t>200*80</t>
  </si>
  <si>
    <t>高压配电室</t>
  </si>
  <si>
    <t>250*100</t>
  </si>
  <si>
    <t>3mm亚克力雕刻，图文背印、汽车烤漆</t>
  </si>
  <si>
    <t>热交换站</t>
  </si>
  <si>
    <t>消防控制室</t>
  </si>
  <si>
    <t>低压配电室</t>
  </si>
  <si>
    <t>消防泵房</t>
  </si>
  <si>
    <t>低压配电间</t>
  </si>
  <si>
    <t>风机房（组）</t>
  </si>
  <si>
    <t>警示牌</t>
  </si>
  <si>
    <t>150*70</t>
  </si>
  <si>
    <t>设备标识牌</t>
  </si>
  <si>
    <t>5mm亚克力雕刻，汽车背烤漆，文字边框背丝刷，3mm亚克力插槽（135*95mm）</t>
  </si>
  <si>
    <t>管道阀门标识</t>
  </si>
  <si>
    <t>170*130</t>
  </si>
  <si>
    <t>天台重地</t>
  </si>
  <si>
    <t>220*160</t>
  </si>
  <si>
    <t>8mmPVC雕刻烤漆，丝印</t>
  </si>
  <si>
    <t>单元门腰线</t>
  </si>
  <si>
    <t>1000*135</t>
  </si>
  <si>
    <t>　玻璃磨砂贴户外uv打印</t>
  </si>
  <si>
    <t>监控重地，闲人免进</t>
  </si>
  <si>
    <t>5mm亚克力雕刻背烤漆，内容uv打印</t>
  </si>
  <si>
    <t>入园须知</t>
  </si>
  <si>
    <t>600*400</t>
  </si>
  <si>
    <t>8mmPVC雕刻烤漆，内容uv打印</t>
  </si>
  <si>
    <t>入库须知</t>
  </si>
  <si>
    <t>900*600</t>
  </si>
  <si>
    <t>10mmPVC雕刻烤漆，内容uv打印</t>
  </si>
  <si>
    <t>文明养犬</t>
  </si>
  <si>
    <t>设备重地，闲人免进</t>
  </si>
  <si>
    <t>您已进入监控区域，请注意言行举止</t>
  </si>
  <si>
    <t>300*200</t>
  </si>
  <si>
    <t>设备房内外标识标牌</t>
  </si>
  <si>
    <t>消防逃生线路指示牌（洋房首层1个、小高每层一个）</t>
  </si>
  <si>
    <t>500*300</t>
  </si>
  <si>
    <t>5mm亚克力雕刻背背打印，内容uv打印</t>
  </si>
  <si>
    <t>游乐设施说明</t>
  </si>
  <si>
    <t>便民柜</t>
  </si>
  <si>
    <t>1100*1900*400</t>
  </si>
  <si>
    <t>套</t>
  </si>
  <si>
    <t>材质：采用1.2不锈激光焊接焊接 精工打磨，正面采用0.5钢化玻璃，文案丝印或者打印。</t>
  </si>
  <si>
    <t>小计</t>
  </si>
  <si>
    <t>合同外</t>
  </si>
  <si>
    <t>标牌</t>
  </si>
  <si>
    <t>雕刻打印</t>
  </si>
  <si>
    <t>250*10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</si>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</sst>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  <numFmt numFmtId="177" formatCode="0.00_ "/>
    <numFmt numFmtId="178" formatCode="#,##0.00&quot;元&quot;"/>
    <numFmt numFmtId="179" formatCode="0_ "/>
  </numFmts>
  <fonts count="3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.5"/>
      <color theme="1"/>
      <name val="宋体"/>
      <charset val="134"/>
    </font>
    <font>
      <sz val="10.5"/>
      <color theme="1"/>
      <name val="宋体"/>
      <charset val="134"/>
    </font>
    <font>
      <sz val="12"/>
      <color theme="1"/>
      <name val="宋体"/>
      <charset val="134"/>
    </font>
    <font>
      <sz val="10.5"/>
      <color rgb="FFFF0000"/>
      <name val="宋体"/>
      <charset val="134"/>
    </font>
    <font>
      <sz val="9"/>
      <color rgb="FF000000"/>
      <name val="宋体"/>
      <charset val="1"/>
    </font>
    <font>
      <sz val="12"/>
      <name val="宋体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0"/>
      <name val="宋体"/>
      <charset val="134"/>
    </font>
    <font>
      <sz val="12"/>
      <color rgb="FF006100"/>
      <name val="宋体"/>
      <charset val="134"/>
    </font>
    <font>
      <sz val="10"/>
      <color rgb="FF006100"/>
      <name val="宋体"/>
      <charset val="134"/>
    </font>
    <font>
      <b/>
      <sz val="12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252221"/>
      </left>
      <right/>
      <top style="thin">
        <color rgb="FF252221"/>
      </top>
      <bottom style="thin">
        <color rgb="FF252221"/>
      </bottom>
      <diagonal/>
    </border>
    <border>
      <left style="thin">
        <color rgb="FF252221"/>
      </left>
      <right/>
      <top style="thin">
        <color rgb="FF25222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6" borderId="10" applyNumberFormat="0" applyAlignment="0" applyProtection="0">
      <alignment vertical="center"/>
    </xf>
    <xf numFmtId="0" fontId="31" fillId="7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>
      <alignment vertical="center"/>
    </xf>
    <xf numFmtId="0" fontId="6" fillId="3" borderId="5" xfId="0" applyFont="1" applyFill="1" applyBorder="1" applyAlignment="1" applyProtection="1">
      <alignment horizontal="center" vertical="center" wrapText="1" readingOrder="1"/>
    </xf>
    <xf numFmtId="0" fontId="6" fillId="3" borderId="6" xfId="0" applyFont="1" applyFill="1" applyBorder="1" applyAlignment="1" applyProtection="1">
      <alignment horizontal="center" vertical="center" wrapText="1" readingOrder="1"/>
    </xf>
    <xf numFmtId="176" fontId="7" fillId="0" borderId="0" xfId="0" applyNumberFormat="1" applyFont="1" applyFill="1" applyAlignment="1">
      <alignment vertical="center"/>
    </xf>
    <xf numFmtId="176" fontId="7" fillId="0" borderId="0" xfId="0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left" vertical="center" wrapText="1"/>
    </xf>
    <xf numFmtId="176" fontId="9" fillId="0" borderId="0" xfId="0" applyNumberFormat="1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justify" vertical="top" wrapText="1"/>
    </xf>
    <xf numFmtId="177" fontId="12" fillId="0" borderId="1" xfId="0" applyNumberFormat="1" applyFont="1" applyFill="1" applyBorder="1" applyAlignment="1">
      <alignment horizontal="justify" vertical="top" wrapText="1"/>
    </xf>
    <xf numFmtId="177" fontId="12" fillId="0" borderId="1" xfId="0" applyNumberFormat="1" applyFont="1" applyFill="1" applyBorder="1" applyAlignment="1">
      <alignment horizontal="center" vertical="top" wrapText="1"/>
    </xf>
    <xf numFmtId="176" fontId="12" fillId="0" borderId="1" xfId="0" applyNumberFormat="1" applyFont="1" applyFill="1" applyBorder="1" applyAlignment="1">
      <alignment horizontal="justify" vertical="top" wrapText="1"/>
    </xf>
    <xf numFmtId="178" fontId="12" fillId="0" borderId="1" xfId="0" applyNumberFormat="1" applyFont="1" applyFill="1" applyBorder="1" applyAlignment="1">
      <alignment horizontal="justify" vertical="top" wrapText="1"/>
    </xf>
    <xf numFmtId="176" fontId="9" fillId="0" borderId="1" xfId="0" applyNumberFormat="1" applyFont="1" applyFill="1" applyBorder="1" applyAlignment="1">
      <alignment horizontal="left" vertical="top" wrapText="1"/>
    </xf>
    <xf numFmtId="176" fontId="13" fillId="0" borderId="0" xfId="0" applyNumberFormat="1" applyFont="1" applyFill="1" applyAlignment="1">
      <alignment vertical="center" wrapText="1"/>
    </xf>
    <xf numFmtId="176" fontId="14" fillId="0" borderId="0" xfId="0" applyNumberFormat="1" applyFont="1" applyFill="1" applyAlignment="1">
      <alignment horizontal="left" vertical="center"/>
    </xf>
    <xf numFmtId="176" fontId="11" fillId="0" borderId="0" xfId="0" applyNumberFormat="1" applyFont="1" applyFill="1" applyAlignment="1">
      <alignment horizontal="justify" vertical="center"/>
    </xf>
    <xf numFmtId="176" fontId="11" fillId="0" borderId="0" xfId="0" applyNumberFormat="1" applyFont="1" applyFill="1" applyAlignment="1">
      <alignment horizontal="left" vertical="center" wrapText="1"/>
    </xf>
    <xf numFmtId="176" fontId="15" fillId="0" borderId="0" xfId="0" applyNumberFormat="1" applyFont="1" applyFill="1" applyAlignment="1">
      <alignment vertical="center"/>
    </xf>
    <xf numFmtId="176" fontId="16" fillId="0" borderId="0" xfId="0" applyNumberFormat="1" applyFont="1" applyFill="1" applyBorder="1" applyAlignment="1">
      <alignment vertical="center"/>
    </xf>
    <xf numFmtId="176" fontId="16" fillId="0" borderId="0" xfId="0" applyNumberFormat="1" applyFont="1" applyFill="1" applyAlignment="1">
      <alignment vertical="center"/>
    </xf>
    <xf numFmtId="176" fontId="17" fillId="0" borderId="0" xfId="0" applyNumberFormat="1" applyFont="1" applyFill="1" applyAlignment="1">
      <alignment vertical="center"/>
    </xf>
    <xf numFmtId="176" fontId="7" fillId="0" borderId="0" xfId="0" applyNumberFormat="1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vertical="center" wrapText="1"/>
    </xf>
    <xf numFmtId="176" fontId="7" fillId="0" borderId="0" xfId="0" applyNumberFormat="1" applyFont="1" applyFill="1" applyAlignment="1">
      <alignment horizontal="left" vertical="center" wrapText="1"/>
    </xf>
    <xf numFmtId="176" fontId="18" fillId="0" borderId="0" xfId="0" applyNumberFormat="1" applyFont="1" applyFill="1" applyAlignment="1">
      <alignment horizontal="center" vertical="center" wrapText="1"/>
    </xf>
    <xf numFmtId="176" fontId="18" fillId="0" borderId="0" xfId="0" applyNumberFormat="1" applyFont="1" applyFill="1" applyAlignment="1">
      <alignment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179" fontId="12" fillId="0" borderId="1" xfId="0" applyNumberFormat="1" applyFont="1" applyFill="1" applyBorder="1" applyAlignment="1">
      <alignment horizontal="center" vertical="center" wrapText="1"/>
    </xf>
    <xf numFmtId="176" fontId="0" fillId="0" borderId="1" xfId="22" applyNumberFormat="1" applyFont="1" applyFill="1" applyBorder="1" applyAlignment="1">
      <alignment vertical="center" wrapText="1"/>
    </xf>
    <xf numFmtId="176" fontId="0" fillId="0" borderId="1" xfId="22" applyNumberFormat="1" applyFont="1" applyFill="1" applyBorder="1" applyAlignment="1">
      <alignment horizontal="center" vertical="center" wrapText="1"/>
    </xf>
    <xf numFmtId="176" fontId="15" fillId="0" borderId="0" xfId="0" applyNumberFormat="1" applyFont="1" applyFill="1" applyAlignment="1">
      <alignment vertical="center" wrapText="1"/>
    </xf>
    <xf numFmtId="176" fontId="19" fillId="0" borderId="0" xfId="0" applyNumberFormat="1" applyFont="1" applyFill="1" applyAlignment="1">
      <alignment vertical="center" wrapText="1"/>
    </xf>
    <xf numFmtId="176" fontId="19" fillId="0" borderId="0" xfId="0" applyNumberFormat="1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png"/><Relationship Id="rId8" Type="http://schemas.openxmlformats.org/officeDocument/2006/relationships/image" Target="../media/image7.png"/><Relationship Id="rId7" Type="http://schemas.openxmlformats.org/officeDocument/2006/relationships/image" Target="../media/image6.png"/><Relationship Id="rId63" Type="http://schemas.openxmlformats.org/officeDocument/2006/relationships/image" Target="../media/image62.png"/><Relationship Id="rId62" Type="http://schemas.openxmlformats.org/officeDocument/2006/relationships/image" Target="../media/image61.png"/><Relationship Id="rId61" Type="http://schemas.openxmlformats.org/officeDocument/2006/relationships/image" Target="../media/image60.png"/><Relationship Id="rId60" Type="http://schemas.openxmlformats.org/officeDocument/2006/relationships/image" Target="../media/image59.png"/><Relationship Id="rId6" Type="http://schemas.openxmlformats.org/officeDocument/2006/relationships/image" Target="../media/image5.png"/><Relationship Id="rId59" Type="http://schemas.openxmlformats.org/officeDocument/2006/relationships/image" Target="../media/image58.png"/><Relationship Id="rId58" Type="http://schemas.openxmlformats.org/officeDocument/2006/relationships/image" Target="../media/image57.png"/><Relationship Id="rId57" Type="http://schemas.openxmlformats.org/officeDocument/2006/relationships/image" Target="../media/image56.jpeg"/><Relationship Id="rId56" Type="http://schemas.openxmlformats.org/officeDocument/2006/relationships/image" Target="../media/image55.png"/><Relationship Id="rId55" Type="http://schemas.openxmlformats.org/officeDocument/2006/relationships/image" Target="../media/image54.png"/><Relationship Id="rId54" Type="http://schemas.openxmlformats.org/officeDocument/2006/relationships/image" Target="../media/image53.png"/><Relationship Id="rId53" Type="http://schemas.openxmlformats.org/officeDocument/2006/relationships/image" Target="../media/image52.png"/><Relationship Id="rId52" Type="http://schemas.openxmlformats.org/officeDocument/2006/relationships/image" Target="../media/image51.png"/><Relationship Id="rId51" Type="http://schemas.openxmlformats.org/officeDocument/2006/relationships/image" Target="../media/image50.png"/><Relationship Id="rId50" Type="http://schemas.openxmlformats.org/officeDocument/2006/relationships/image" Target="../media/image49.png"/><Relationship Id="rId5" Type="http://schemas.openxmlformats.org/officeDocument/2006/relationships/image" Target="../media/image4.png"/><Relationship Id="rId49" Type="http://schemas.openxmlformats.org/officeDocument/2006/relationships/image" Target="../media/image48.png"/><Relationship Id="rId48" Type="http://schemas.openxmlformats.org/officeDocument/2006/relationships/image" Target="../media/image47.png"/><Relationship Id="rId47" Type="http://schemas.openxmlformats.org/officeDocument/2006/relationships/image" Target="../media/image46.png"/><Relationship Id="rId46" Type="http://schemas.openxmlformats.org/officeDocument/2006/relationships/image" Target="../media/image45.png"/><Relationship Id="rId45" Type="http://schemas.openxmlformats.org/officeDocument/2006/relationships/image" Target="../media/image44.png"/><Relationship Id="rId44" Type="http://schemas.openxmlformats.org/officeDocument/2006/relationships/image" Target="../media/image43.png"/><Relationship Id="rId43" Type="http://schemas.openxmlformats.org/officeDocument/2006/relationships/image" Target="../media/image42.png"/><Relationship Id="rId42" Type="http://schemas.openxmlformats.org/officeDocument/2006/relationships/image" Target="../media/image41.png"/><Relationship Id="rId41" Type="http://schemas.openxmlformats.org/officeDocument/2006/relationships/image" Target="../media/image40.png"/><Relationship Id="rId40" Type="http://schemas.openxmlformats.org/officeDocument/2006/relationships/image" Target="../media/image39.png"/><Relationship Id="rId4" Type="http://schemas.openxmlformats.org/officeDocument/2006/relationships/image" Target="../media/image3.png"/><Relationship Id="rId39" Type="http://schemas.openxmlformats.org/officeDocument/2006/relationships/image" Target="../media/image38.png"/><Relationship Id="rId38" Type="http://schemas.openxmlformats.org/officeDocument/2006/relationships/image" Target="../media/image37.png"/><Relationship Id="rId37" Type="http://schemas.openxmlformats.org/officeDocument/2006/relationships/image" Target="../media/image36.png"/><Relationship Id="rId36" Type="http://schemas.openxmlformats.org/officeDocument/2006/relationships/image" Target="../media/image35.png"/><Relationship Id="rId35" Type="http://schemas.openxmlformats.org/officeDocument/2006/relationships/image" Target="../media/image34.png"/><Relationship Id="rId34" Type="http://schemas.openxmlformats.org/officeDocument/2006/relationships/image" Target="../media/image33.png"/><Relationship Id="rId33" Type="http://schemas.openxmlformats.org/officeDocument/2006/relationships/image" Target="../media/image32.png"/><Relationship Id="rId32" Type="http://schemas.openxmlformats.org/officeDocument/2006/relationships/image" Target="../media/image31.png"/><Relationship Id="rId31" Type="http://schemas.openxmlformats.org/officeDocument/2006/relationships/image" Target="../media/image30.png"/><Relationship Id="rId30" Type="http://schemas.openxmlformats.org/officeDocument/2006/relationships/image" Target="../media/image29.png"/><Relationship Id="rId3" Type="http://schemas.openxmlformats.org/officeDocument/2006/relationships/image" Target="../media/image2.jpeg"/><Relationship Id="rId29" Type="http://schemas.openxmlformats.org/officeDocument/2006/relationships/image" Target="../media/image28.png"/><Relationship Id="rId28" Type="http://schemas.openxmlformats.org/officeDocument/2006/relationships/image" Target="../media/image27.png"/><Relationship Id="rId27" Type="http://schemas.openxmlformats.org/officeDocument/2006/relationships/image" Target="../media/image26.png"/><Relationship Id="rId26" Type="http://schemas.openxmlformats.org/officeDocument/2006/relationships/image" Target="../media/image25.png"/><Relationship Id="rId25" Type="http://schemas.openxmlformats.org/officeDocument/2006/relationships/image" Target="../media/image24.png"/><Relationship Id="rId24" Type="http://schemas.openxmlformats.org/officeDocument/2006/relationships/image" Target="../media/image23.png"/><Relationship Id="rId23" Type="http://schemas.openxmlformats.org/officeDocument/2006/relationships/image" Target="../media/image22.png"/><Relationship Id="rId22" Type="http://schemas.openxmlformats.org/officeDocument/2006/relationships/image" Target="../media/image21.png"/><Relationship Id="rId21" Type="http://schemas.openxmlformats.org/officeDocument/2006/relationships/image" Target="../media/image20.png"/><Relationship Id="rId20" Type="http://schemas.openxmlformats.org/officeDocument/2006/relationships/image" Target="../media/image19.png"/><Relationship Id="rId2" Type="http://schemas.openxmlformats.org/officeDocument/2006/relationships/image" Target="NULL" TargetMode="External"/><Relationship Id="rId19" Type="http://schemas.openxmlformats.org/officeDocument/2006/relationships/image" Target="../media/image18.png"/><Relationship Id="rId18" Type="http://schemas.openxmlformats.org/officeDocument/2006/relationships/image" Target="../media/image17.png"/><Relationship Id="rId17" Type="http://schemas.openxmlformats.org/officeDocument/2006/relationships/image" Target="../media/image16.png"/><Relationship Id="rId16" Type="http://schemas.openxmlformats.org/officeDocument/2006/relationships/image" Target="../media/image15.png"/><Relationship Id="rId15" Type="http://schemas.openxmlformats.org/officeDocument/2006/relationships/image" Target="../media/image14.png"/><Relationship Id="rId14" Type="http://schemas.openxmlformats.org/officeDocument/2006/relationships/image" Target="../media/image13.png"/><Relationship Id="rId13" Type="http://schemas.openxmlformats.org/officeDocument/2006/relationships/image" Target="../media/image12.png"/><Relationship Id="rId12" Type="http://schemas.openxmlformats.org/officeDocument/2006/relationships/image" Target="../media/image11.png"/><Relationship Id="rId11" Type="http://schemas.openxmlformats.org/officeDocument/2006/relationships/image" Target="../media/image10.png"/><Relationship Id="rId10" Type="http://schemas.openxmlformats.org/officeDocument/2006/relationships/image" Target="../media/image9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36</xdr:row>
      <xdr:rowOff>0</xdr:rowOff>
    </xdr:from>
    <xdr:to>
      <xdr:col>1</xdr:col>
      <xdr:colOff>19050</xdr:colOff>
      <xdr:row>36</xdr:row>
      <xdr:rowOff>29210</xdr:rowOff>
    </xdr:to>
    <xdr:pic>
      <xdr:nvPicPr>
        <xdr:cNvPr id="34" name="图片 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3375" y="28829000"/>
          <a:ext cx="19050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19050</xdr:colOff>
      <xdr:row>39</xdr:row>
      <xdr:rowOff>10160</xdr:rowOff>
    </xdr:to>
    <xdr:pic>
      <xdr:nvPicPr>
        <xdr:cNvPr id="37" name="图片 3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33375" y="316611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76200</xdr:colOff>
      <xdr:row>5</xdr:row>
      <xdr:rowOff>10160</xdr:rowOff>
    </xdr:from>
    <xdr:to>
      <xdr:col>1</xdr:col>
      <xdr:colOff>1315085</xdr:colOff>
      <xdr:row>5</xdr:row>
      <xdr:rowOff>821055</xdr:rowOff>
    </xdr:to>
    <xdr:pic>
      <xdr:nvPicPr>
        <xdr:cNvPr id="66" name="图片 6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09575" y="2334260"/>
          <a:ext cx="1238885" cy="810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25400</xdr:colOff>
      <xdr:row>6</xdr:row>
      <xdr:rowOff>93980</xdr:rowOff>
    </xdr:from>
    <xdr:to>
      <xdr:col>1</xdr:col>
      <xdr:colOff>1304290</xdr:colOff>
      <xdr:row>6</xdr:row>
      <xdr:rowOff>894715</xdr:rowOff>
    </xdr:to>
    <xdr:pic>
      <xdr:nvPicPr>
        <xdr:cNvPr id="67" name="图片 6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58775" y="3268980"/>
          <a:ext cx="1278890" cy="800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666750</xdr:colOff>
      <xdr:row>7</xdr:row>
      <xdr:rowOff>24765</xdr:rowOff>
    </xdr:from>
    <xdr:to>
      <xdr:col>1</xdr:col>
      <xdr:colOff>1351915</xdr:colOff>
      <xdr:row>7</xdr:row>
      <xdr:rowOff>961390</xdr:rowOff>
    </xdr:to>
    <xdr:pic>
      <xdr:nvPicPr>
        <xdr:cNvPr id="68" name="图片 6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33375" y="4152265"/>
          <a:ext cx="135191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57150</xdr:colOff>
      <xdr:row>8</xdr:row>
      <xdr:rowOff>12065</xdr:rowOff>
    </xdr:from>
    <xdr:to>
      <xdr:col>1</xdr:col>
      <xdr:colOff>1333500</xdr:colOff>
      <xdr:row>8</xdr:row>
      <xdr:rowOff>879475</xdr:rowOff>
    </xdr:to>
    <xdr:pic>
      <xdr:nvPicPr>
        <xdr:cNvPr id="69" name="图片 6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90525" y="5180965"/>
          <a:ext cx="1276350" cy="867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114300</xdr:colOff>
      <xdr:row>9</xdr:row>
      <xdr:rowOff>9525</xdr:rowOff>
    </xdr:from>
    <xdr:to>
      <xdr:col>1</xdr:col>
      <xdr:colOff>1132840</xdr:colOff>
      <xdr:row>9</xdr:row>
      <xdr:rowOff>1005840</xdr:rowOff>
    </xdr:to>
    <xdr:pic>
      <xdr:nvPicPr>
        <xdr:cNvPr id="70" name="图片 6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47675" y="6169025"/>
          <a:ext cx="1018540" cy="996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27940</xdr:colOff>
      <xdr:row>10</xdr:row>
      <xdr:rowOff>57785</xdr:rowOff>
    </xdr:from>
    <xdr:to>
      <xdr:col>1</xdr:col>
      <xdr:colOff>1372235</xdr:colOff>
      <xdr:row>10</xdr:row>
      <xdr:rowOff>1143000</xdr:rowOff>
    </xdr:to>
    <xdr:pic>
      <xdr:nvPicPr>
        <xdr:cNvPr id="71" name="图片 7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61315" y="7284085"/>
          <a:ext cx="1344295" cy="1085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11</xdr:row>
      <xdr:rowOff>12065</xdr:rowOff>
    </xdr:from>
    <xdr:to>
      <xdr:col>1</xdr:col>
      <xdr:colOff>1381125</xdr:colOff>
      <xdr:row>12</xdr:row>
      <xdr:rowOff>0</xdr:rowOff>
    </xdr:to>
    <xdr:pic>
      <xdr:nvPicPr>
        <xdr:cNvPr id="72" name="图片 7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381000" y="8470265"/>
          <a:ext cx="1333500" cy="1067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12</xdr:row>
      <xdr:rowOff>21590</xdr:rowOff>
    </xdr:from>
    <xdr:to>
      <xdr:col>1</xdr:col>
      <xdr:colOff>1372235</xdr:colOff>
      <xdr:row>12</xdr:row>
      <xdr:rowOff>1238250</xdr:rowOff>
    </xdr:to>
    <xdr:pic>
      <xdr:nvPicPr>
        <xdr:cNvPr id="73" name="图片 7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81000" y="9559290"/>
          <a:ext cx="1324610" cy="1216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260985</xdr:colOff>
      <xdr:row>13</xdr:row>
      <xdr:rowOff>9525</xdr:rowOff>
    </xdr:from>
    <xdr:to>
      <xdr:col>1</xdr:col>
      <xdr:colOff>1019175</xdr:colOff>
      <xdr:row>13</xdr:row>
      <xdr:rowOff>1473200</xdr:rowOff>
    </xdr:to>
    <xdr:pic>
      <xdr:nvPicPr>
        <xdr:cNvPr id="74" name="图片 7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594360" y="10804525"/>
          <a:ext cx="758190" cy="146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48895</xdr:colOff>
      <xdr:row>14</xdr:row>
      <xdr:rowOff>44450</xdr:rowOff>
    </xdr:from>
    <xdr:to>
      <xdr:col>1</xdr:col>
      <xdr:colOff>1237615</xdr:colOff>
      <xdr:row>14</xdr:row>
      <xdr:rowOff>1116965</xdr:rowOff>
    </xdr:to>
    <xdr:pic>
      <xdr:nvPicPr>
        <xdr:cNvPr id="75" name="图片 7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382270" y="12363450"/>
          <a:ext cx="1188720" cy="1072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428625</xdr:colOff>
      <xdr:row>14</xdr:row>
      <xdr:rowOff>1203960</xdr:rowOff>
    </xdr:from>
    <xdr:to>
      <xdr:col>1</xdr:col>
      <xdr:colOff>1295400</xdr:colOff>
      <xdr:row>15</xdr:row>
      <xdr:rowOff>1069975</xdr:rowOff>
    </xdr:to>
    <xdr:pic>
      <xdr:nvPicPr>
        <xdr:cNvPr id="76" name="图片 75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333375" y="13522960"/>
          <a:ext cx="1295400" cy="1072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115570</xdr:colOff>
      <xdr:row>16</xdr:row>
      <xdr:rowOff>95885</xdr:rowOff>
    </xdr:from>
    <xdr:to>
      <xdr:col>1</xdr:col>
      <xdr:colOff>1310005</xdr:colOff>
      <xdr:row>17</xdr:row>
      <xdr:rowOff>401955</xdr:rowOff>
    </xdr:to>
    <xdr:pic>
      <xdr:nvPicPr>
        <xdr:cNvPr id="78" name="图片 7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48945" y="14802485"/>
          <a:ext cx="1194435" cy="890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18415</xdr:colOff>
      <xdr:row>18</xdr:row>
      <xdr:rowOff>156210</xdr:rowOff>
    </xdr:from>
    <xdr:to>
      <xdr:col>1</xdr:col>
      <xdr:colOff>1315720</xdr:colOff>
      <xdr:row>19</xdr:row>
      <xdr:rowOff>410210</xdr:rowOff>
    </xdr:to>
    <xdr:pic>
      <xdr:nvPicPr>
        <xdr:cNvPr id="79" name="图片 78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351790" y="15942310"/>
          <a:ext cx="1297305" cy="901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85090</xdr:colOff>
      <xdr:row>20</xdr:row>
      <xdr:rowOff>380365</xdr:rowOff>
    </xdr:from>
    <xdr:to>
      <xdr:col>1</xdr:col>
      <xdr:colOff>1323975</xdr:colOff>
      <xdr:row>20</xdr:row>
      <xdr:rowOff>803910</xdr:rowOff>
    </xdr:to>
    <xdr:pic>
      <xdr:nvPicPr>
        <xdr:cNvPr id="80" name="图片 79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18465" y="17411065"/>
          <a:ext cx="1238885" cy="423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</xdr:colOff>
      <xdr:row>21</xdr:row>
      <xdr:rowOff>208915</xdr:rowOff>
    </xdr:from>
    <xdr:to>
      <xdr:col>1</xdr:col>
      <xdr:colOff>1343025</xdr:colOff>
      <xdr:row>21</xdr:row>
      <xdr:rowOff>800735</xdr:rowOff>
    </xdr:to>
    <xdr:pic>
      <xdr:nvPicPr>
        <xdr:cNvPr id="81" name="图片 8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361950" y="18458815"/>
          <a:ext cx="1314450" cy="591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190500</xdr:colOff>
      <xdr:row>22</xdr:row>
      <xdr:rowOff>37465</xdr:rowOff>
    </xdr:from>
    <xdr:to>
      <xdr:col>1</xdr:col>
      <xdr:colOff>1057275</xdr:colOff>
      <xdr:row>22</xdr:row>
      <xdr:rowOff>1056640</xdr:rowOff>
    </xdr:to>
    <xdr:pic>
      <xdr:nvPicPr>
        <xdr:cNvPr id="82" name="图片 81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523875" y="19354165"/>
          <a:ext cx="866775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</xdr:colOff>
      <xdr:row>23</xdr:row>
      <xdr:rowOff>112395</xdr:rowOff>
    </xdr:from>
    <xdr:to>
      <xdr:col>1</xdr:col>
      <xdr:colOff>1315720</xdr:colOff>
      <xdr:row>23</xdr:row>
      <xdr:rowOff>1101725</xdr:rowOff>
    </xdr:to>
    <xdr:pic>
      <xdr:nvPicPr>
        <xdr:cNvPr id="83" name="图片 82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361950" y="20546695"/>
          <a:ext cx="1287145" cy="989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</xdr:colOff>
      <xdr:row>24</xdr:row>
      <xdr:rowOff>88900</xdr:rowOff>
    </xdr:from>
    <xdr:to>
      <xdr:col>1</xdr:col>
      <xdr:colOff>1376680</xdr:colOff>
      <xdr:row>24</xdr:row>
      <xdr:rowOff>882015</xdr:rowOff>
    </xdr:to>
    <xdr:pic>
      <xdr:nvPicPr>
        <xdr:cNvPr id="84" name="图片 83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361950" y="21755100"/>
          <a:ext cx="1348105" cy="793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80010</xdr:colOff>
      <xdr:row>25</xdr:row>
      <xdr:rowOff>34290</xdr:rowOff>
    </xdr:from>
    <xdr:to>
      <xdr:col>1</xdr:col>
      <xdr:colOff>1286510</xdr:colOff>
      <xdr:row>26</xdr:row>
      <xdr:rowOff>450850</xdr:rowOff>
    </xdr:to>
    <xdr:pic>
      <xdr:nvPicPr>
        <xdr:cNvPr id="85" name="图片 84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13385" y="22703790"/>
          <a:ext cx="1206500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38100</xdr:colOff>
      <xdr:row>27</xdr:row>
      <xdr:rowOff>57150</xdr:rowOff>
    </xdr:from>
    <xdr:to>
      <xdr:col>1</xdr:col>
      <xdr:colOff>1353820</xdr:colOff>
      <xdr:row>27</xdr:row>
      <xdr:rowOff>828675</xdr:rowOff>
    </xdr:to>
    <xdr:pic>
      <xdr:nvPicPr>
        <xdr:cNvPr id="86" name="图片 85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371475" y="23634700"/>
          <a:ext cx="1315720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27940</xdr:colOff>
      <xdr:row>28</xdr:row>
      <xdr:rowOff>109855</xdr:rowOff>
    </xdr:from>
    <xdr:to>
      <xdr:col>1</xdr:col>
      <xdr:colOff>1334135</xdr:colOff>
      <xdr:row>28</xdr:row>
      <xdr:rowOff>864235</xdr:rowOff>
    </xdr:to>
    <xdr:pic>
      <xdr:nvPicPr>
        <xdr:cNvPr id="87" name="图片 86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361315" y="24525605"/>
          <a:ext cx="1306195" cy="754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46990</xdr:colOff>
      <xdr:row>29</xdr:row>
      <xdr:rowOff>57150</xdr:rowOff>
    </xdr:from>
    <xdr:to>
      <xdr:col>1</xdr:col>
      <xdr:colOff>1230630</xdr:colOff>
      <xdr:row>30</xdr:row>
      <xdr:rowOff>2540</xdr:rowOff>
    </xdr:to>
    <xdr:pic>
      <xdr:nvPicPr>
        <xdr:cNvPr id="88" name="图片 87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380365" y="25374600"/>
          <a:ext cx="1183640" cy="707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64770</xdr:colOff>
      <xdr:row>30</xdr:row>
      <xdr:rowOff>424180</xdr:rowOff>
    </xdr:from>
    <xdr:to>
      <xdr:col>1</xdr:col>
      <xdr:colOff>1329690</xdr:colOff>
      <xdr:row>34</xdr:row>
      <xdr:rowOff>522605</xdr:rowOff>
    </xdr:to>
    <xdr:pic>
      <xdr:nvPicPr>
        <xdr:cNvPr id="89" name="图片 88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398145" y="26250900"/>
          <a:ext cx="1264920" cy="1386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50800</xdr:colOff>
      <xdr:row>34</xdr:row>
      <xdr:rowOff>185420</xdr:rowOff>
    </xdr:from>
    <xdr:to>
      <xdr:col>1</xdr:col>
      <xdr:colOff>1220470</xdr:colOff>
      <xdr:row>35</xdr:row>
      <xdr:rowOff>533400</xdr:rowOff>
    </xdr:to>
    <xdr:pic>
      <xdr:nvPicPr>
        <xdr:cNvPr id="90" name="图片 89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384175" y="27299920"/>
          <a:ext cx="1169670" cy="130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57150</xdr:colOff>
      <xdr:row>36</xdr:row>
      <xdr:rowOff>24130</xdr:rowOff>
    </xdr:from>
    <xdr:to>
      <xdr:col>1</xdr:col>
      <xdr:colOff>1200785</xdr:colOff>
      <xdr:row>36</xdr:row>
      <xdr:rowOff>876935</xdr:rowOff>
    </xdr:to>
    <xdr:pic>
      <xdr:nvPicPr>
        <xdr:cNvPr id="3" name="图片 2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390525" y="28853130"/>
          <a:ext cx="1143635" cy="852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37465</xdr:colOff>
      <xdr:row>36</xdr:row>
      <xdr:rowOff>925830</xdr:rowOff>
    </xdr:from>
    <xdr:to>
      <xdr:col>1</xdr:col>
      <xdr:colOff>1085850</xdr:colOff>
      <xdr:row>37</xdr:row>
      <xdr:rowOff>876300</xdr:rowOff>
    </xdr:to>
    <xdr:pic>
      <xdr:nvPicPr>
        <xdr:cNvPr id="4" name="图片 3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370840" y="29754830"/>
          <a:ext cx="1048385" cy="877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62865</xdr:colOff>
      <xdr:row>37</xdr:row>
      <xdr:rowOff>894715</xdr:rowOff>
    </xdr:from>
    <xdr:to>
      <xdr:col>1</xdr:col>
      <xdr:colOff>1114425</xdr:colOff>
      <xdr:row>38</xdr:row>
      <xdr:rowOff>965200</xdr:rowOff>
    </xdr:to>
    <xdr:pic>
      <xdr:nvPicPr>
        <xdr:cNvPr id="5" name="图片 4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396240" y="30650815"/>
          <a:ext cx="1051560" cy="984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39</xdr:row>
      <xdr:rowOff>8890</xdr:rowOff>
    </xdr:from>
    <xdr:to>
      <xdr:col>1</xdr:col>
      <xdr:colOff>1009650</xdr:colOff>
      <xdr:row>39</xdr:row>
      <xdr:rowOff>969010</xdr:rowOff>
    </xdr:to>
    <xdr:pic>
      <xdr:nvPicPr>
        <xdr:cNvPr id="6" name="图片 5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447040" y="31669990"/>
          <a:ext cx="89598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43815</xdr:colOff>
      <xdr:row>41</xdr:row>
      <xdr:rowOff>21590</xdr:rowOff>
    </xdr:from>
    <xdr:to>
      <xdr:col>1</xdr:col>
      <xdr:colOff>1266190</xdr:colOff>
      <xdr:row>42</xdr:row>
      <xdr:rowOff>5715</xdr:rowOff>
    </xdr:to>
    <xdr:pic>
      <xdr:nvPicPr>
        <xdr:cNvPr id="7" name="图片 6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377190" y="33803590"/>
          <a:ext cx="1222375" cy="898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151130</xdr:colOff>
      <xdr:row>42</xdr:row>
      <xdr:rowOff>24765</xdr:rowOff>
    </xdr:from>
    <xdr:to>
      <xdr:col>1</xdr:col>
      <xdr:colOff>1190625</xdr:colOff>
      <xdr:row>42</xdr:row>
      <xdr:rowOff>863600</xdr:rowOff>
    </xdr:to>
    <xdr:pic>
      <xdr:nvPicPr>
        <xdr:cNvPr id="8" name="图片 7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484505" y="34721165"/>
          <a:ext cx="1039495" cy="838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33655</xdr:colOff>
      <xdr:row>40</xdr:row>
      <xdr:rowOff>33655</xdr:rowOff>
    </xdr:from>
    <xdr:to>
      <xdr:col>1</xdr:col>
      <xdr:colOff>1343025</xdr:colOff>
      <xdr:row>40</xdr:row>
      <xdr:rowOff>1064260</xdr:rowOff>
    </xdr:to>
    <xdr:pic>
      <xdr:nvPicPr>
        <xdr:cNvPr id="11" name="图片 10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367030" y="32748855"/>
          <a:ext cx="1309370" cy="1030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10160</xdr:colOff>
      <xdr:row>45</xdr:row>
      <xdr:rowOff>29845</xdr:rowOff>
    </xdr:from>
    <xdr:to>
      <xdr:col>1</xdr:col>
      <xdr:colOff>1353185</xdr:colOff>
      <xdr:row>45</xdr:row>
      <xdr:rowOff>852170</xdr:rowOff>
    </xdr:to>
    <xdr:pic>
      <xdr:nvPicPr>
        <xdr:cNvPr id="12" name="图片 11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343535" y="37126545"/>
          <a:ext cx="1343025" cy="822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53975</xdr:colOff>
      <xdr:row>45</xdr:row>
      <xdr:rowOff>986155</xdr:rowOff>
    </xdr:from>
    <xdr:to>
      <xdr:col>1</xdr:col>
      <xdr:colOff>1312545</xdr:colOff>
      <xdr:row>46</xdr:row>
      <xdr:rowOff>744220</xdr:rowOff>
    </xdr:to>
    <xdr:pic>
      <xdr:nvPicPr>
        <xdr:cNvPr id="13" name="图片 12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387350" y="38082855"/>
          <a:ext cx="1258570" cy="761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55880</xdr:colOff>
      <xdr:row>47</xdr:row>
      <xdr:rowOff>56515</xdr:rowOff>
    </xdr:from>
    <xdr:to>
      <xdr:col>1</xdr:col>
      <xdr:colOff>1294765</xdr:colOff>
      <xdr:row>47</xdr:row>
      <xdr:rowOff>1018540</xdr:rowOff>
    </xdr:to>
    <xdr:pic>
      <xdr:nvPicPr>
        <xdr:cNvPr id="14" name="图片 13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389255" y="38994715"/>
          <a:ext cx="1238885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47</xdr:row>
      <xdr:rowOff>1094105</xdr:rowOff>
    </xdr:from>
    <xdr:to>
      <xdr:col>1</xdr:col>
      <xdr:colOff>1181100</xdr:colOff>
      <xdr:row>48</xdr:row>
      <xdr:rowOff>831850</xdr:rowOff>
    </xdr:to>
    <xdr:pic>
      <xdr:nvPicPr>
        <xdr:cNvPr id="15" name="图片 14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352425" y="40032305"/>
          <a:ext cx="1162050" cy="842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219075</xdr:colOff>
      <xdr:row>49</xdr:row>
      <xdr:rowOff>92710</xdr:rowOff>
    </xdr:from>
    <xdr:to>
      <xdr:col>1</xdr:col>
      <xdr:colOff>1114425</xdr:colOff>
      <xdr:row>49</xdr:row>
      <xdr:rowOff>911225</xdr:rowOff>
    </xdr:to>
    <xdr:pic>
      <xdr:nvPicPr>
        <xdr:cNvPr id="16" name="图片 15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552450" y="40986710"/>
          <a:ext cx="895350" cy="818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46355</xdr:colOff>
      <xdr:row>50</xdr:row>
      <xdr:rowOff>43815</xdr:rowOff>
    </xdr:from>
    <xdr:to>
      <xdr:col>1</xdr:col>
      <xdr:colOff>1334135</xdr:colOff>
      <xdr:row>50</xdr:row>
      <xdr:rowOff>914400</xdr:rowOff>
    </xdr:to>
    <xdr:pic>
      <xdr:nvPicPr>
        <xdr:cNvPr id="17" name="图片 16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379730" y="41928415"/>
          <a:ext cx="1287780" cy="870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33655</xdr:colOff>
      <xdr:row>51</xdr:row>
      <xdr:rowOff>86360</xdr:rowOff>
    </xdr:from>
    <xdr:to>
      <xdr:col>1</xdr:col>
      <xdr:colOff>1353185</xdr:colOff>
      <xdr:row>58</xdr:row>
      <xdr:rowOff>104140</xdr:rowOff>
    </xdr:to>
    <xdr:pic>
      <xdr:nvPicPr>
        <xdr:cNvPr id="18" name="图片 17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367030" y="42961560"/>
          <a:ext cx="1319530" cy="3624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84455</xdr:colOff>
      <xdr:row>58</xdr:row>
      <xdr:rowOff>55880</xdr:rowOff>
    </xdr:from>
    <xdr:to>
      <xdr:col>1</xdr:col>
      <xdr:colOff>1353185</xdr:colOff>
      <xdr:row>58</xdr:row>
      <xdr:rowOff>727075</xdr:rowOff>
    </xdr:to>
    <xdr:pic>
      <xdr:nvPicPr>
        <xdr:cNvPr id="19" name="图片 18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417830" y="46537880"/>
          <a:ext cx="1268730" cy="671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69215</xdr:colOff>
      <xdr:row>59</xdr:row>
      <xdr:rowOff>53340</xdr:rowOff>
    </xdr:from>
    <xdr:to>
      <xdr:col>1</xdr:col>
      <xdr:colOff>1256665</xdr:colOff>
      <xdr:row>59</xdr:row>
      <xdr:rowOff>755650</xdr:rowOff>
    </xdr:to>
    <xdr:pic>
      <xdr:nvPicPr>
        <xdr:cNvPr id="20" name="图片 19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402590" y="47297340"/>
          <a:ext cx="1187450" cy="702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95250</xdr:colOff>
      <xdr:row>60</xdr:row>
      <xdr:rowOff>172720</xdr:rowOff>
    </xdr:from>
    <xdr:to>
      <xdr:col>1</xdr:col>
      <xdr:colOff>1299210</xdr:colOff>
      <xdr:row>60</xdr:row>
      <xdr:rowOff>825500</xdr:rowOff>
    </xdr:to>
    <xdr:pic>
      <xdr:nvPicPr>
        <xdr:cNvPr id="21" name="图片 20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428625" y="48331120"/>
          <a:ext cx="1203960" cy="652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60</xdr:row>
      <xdr:rowOff>933450</xdr:rowOff>
    </xdr:from>
    <xdr:to>
      <xdr:col>1</xdr:col>
      <xdr:colOff>1352550</xdr:colOff>
      <xdr:row>61</xdr:row>
      <xdr:rowOff>746125</xdr:rowOff>
    </xdr:to>
    <xdr:pic>
      <xdr:nvPicPr>
        <xdr:cNvPr id="22" name="图片 21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352425" y="49091850"/>
          <a:ext cx="1333500" cy="752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38100</xdr:colOff>
      <xdr:row>62</xdr:row>
      <xdr:rowOff>17780</xdr:rowOff>
    </xdr:from>
    <xdr:to>
      <xdr:col>1</xdr:col>
      <xdr:colOff>1353185</xdr:colOff>
      <xdr:row>62</xdr:row>
      <xdr:rowOff>657225</xdr:rowOff>
    </xdr:to>
    <xdr:pic>
      <xdr:nvPicPr>
        <xdr:cNvPr id="23" name="图片 22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371475" y="49890680"/>
          <a:ext cx="1315085" cy="639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29845</xdr:colOff>
      <xdr:row>62</xdr:row>
      <xdr:rowOff>694690</xdr:rowOff>
    </xdr:from>
    <xdr:to>
      <xdr:col>1</xdr:col>
      <xdr:colOff>1323975</xdr:colOff>
      <xdr:row>63</xdr:row>
      <xdr:rowOff>860425</xdr:rowOff>
    </xdr:to>
    <xdr:pic>
      <xdr:nvPicPr>
        <xdr:cNvPr id="24" name="图片 23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363220" y="50567590"/>
          <a:ext cx="1294130" cy="889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64</xdr:row>
      <xdr:rowOff>180975</xdr:rowOff>
    </xdr:from>
    <xdr:to>
      <xdr:col>1</xdr:col>
      <xdr:colOff>1247140</xdr:colOff>
      <xdr:row>64</xdr:row>
      <xdr:rowOff>961390</xdr:rowOff>
    </xdr:to>
    <xdr:pic>
      <xdr:nvPicPr>
        <xdr:cNvPr id="25" name="图片 24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381000" y="51654075"/>
          <a:ext cx="1199515" cy="780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</xdr:colOff>
      <xdr:row>65</xdr:row>
      <xdr:rowOff>662305</xdr:rowOff>
    </xdr:from>
    <xdr:to>
      <xdr:col>1</xdr:col>
      <xdr:colOff>1292225</xdr:colOff>
      <xdr:row>66</xdr:row>
      <xdr:rowOff>415290</xdr:rowOff>
    </xdr:to>
    <xdr:pic>
      <xdr:nvPicPr>
        <xdr:cNvPr id="26" name="图片 25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361950" y="53126005"/>
          <a:ext cx="1263650" cy="807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67</xdr:row>
      <xdr:rowOff>1068070</xdr:rowOff>
    </xdr:from>
    <xdr:to>
      <xdr:col>1</xdr:col>
      <xdr:colOff>1228725</xdr:colOff>
      <xdr:row>68</xdr:row>
      <xdr:rowOff>777875</xdr:rowOff>
    </xdr:to>
    <xdr:pic>
      <xdr:nvPicPr>
        <xdr:cNvPr id="27" name="图片 26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419100" y="55398670"/>
          <a:ext cx="1143000" cy="814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27940</xdr:colOff>
      <xdr:row>67</xdr:row>
      <xdr:rowOff>37465</xdr:rowOff>
    </xdr:from>
    <xdr:to>
      <xdr:col>1</xdr:col>
      <xdr:colOff>1266825</xdr:colOff>
      <xdr:row>67</xdr:row>
      <xdr:rowOff>977265</xdr:rowOff>
    </xdr:to>
    <xdr:pic>
      <xdr:nvPicPr>
        <xdr:cNvPr id="28" name="图片 27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361315" y="54368065"/>
          <a:ext cx="1238885" cy="939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88265</xdr:colOff>
      <xdr:row>69</xdr:row>
      <xdr:rowOff>27940</xdr:rowOff>
    </xdr:from>
    <xdr:to>
      <xdr:col>1</xdr:col>
      <xdr:colOff>1247140</xdr:colOff>
      <xdr:row>69</xdr:row>
      <xdr:rowOff>1133475</xdr:rowOff>
    </xdr:to>
    <xdr:pic>
      <xdr:nvPicPr>
        <xdr:cNvPr id="29" name="图片 28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421640" y="56377840"/>
          <a:ext cx="1158875" cy="1105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27305</xdr:colOff>
      <xdr:row>69</xdr:row>
      <xdr:rowOff>1145540</xdr:rowOff>
    </xdr:from>
    <xdr:to>
      <xdr:col>1</xdr:col>
      <xdr:colOff>1333500</xdr:colOff>
      <xdr:row>70</xdr:row>
      <xdr:rowOff>889000</xdr:rowOff>
    </xdr:to>
    <xdr:pic>
      <xdr:nvPicPr>
        <xdr:cNvPr id="30" name="图片 29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360680" y="57495440"/>
          <a:ext cx="1306195" cy="911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141605</xdr:colOff>
      <xdr:row>71</xdr:row>
      <xdr:rowOff>31115</xdr:rowOff>
    </xdr:from>
    <xdr:to>
      <xdr:col>1</xdr:col>
      <xdr:colOff>1227455</xdr:colOff>
      <xdr:row>71</xdr:row>
      <xdr:rowOff>730250</xdr:rowOff>
    </xdr:to>
    <xdr:pic>
      <xdr:nvPicPr>
        <xdr:cNvPr id="31" name="图片 30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474980" y="58463815"/>
          <a:ext cx="1085850" cy="699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1324610</xdr:colOff>
      <xdr:row>44</xdr:row>
      <xdr:rowOff>10160</xdr:rowOff>
    </xdr:to>
    <xdr:pic>
      <xdr:nvPicPr>
        <xdr:cNvPr id="32" name="图片 31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333375" y="35610800"/>
          <a:ext cx="1324610" cy="810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48260</xdr:colOff>
      <xdr:row>43</xdr:row>
      <xdr:rowOff>791210</xdr:rowOff>
    </xdr:from>
    <xdr:to>
      <xdr:col>1</xdr:col>
      <xdr:colOff>1391285</xdr:colOff>
      <xdr:row>44</xdr:row>
      <xdr:rowOff>676910</xdr:rowOff>
    </xdr:to>
    <xdr:pic>
      <xdr:nvPicPr>
        <xdr:cNvPr id="63" name="图片 62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381635" y="36402010"/>
          <a:ext cx="1343025" cy="685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161925</xdr:colOff>
      <xdr:row>4</xdr:row>
      <xdr:rowOff>44450</xdr:rowOff>
    </xdr:from>
    <xdr:to>
      <xdr:col>1</xdr:col>
      <xdr:colOff>1267460</xdr:colOff>
      <xdr:row>4</xdr:row>
      <xdr:rowOff>708660</xdr:rowOff>
    </xdr:to>
    <xdr:pic>
      <xdr:nvPicPr>
        <xdr:cNvPr id="77" name="图片 76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495300" y="1644650"/>
          <a:ext cx="1105535" cy="66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118745</xdr:colOff>
      <xdr:row>72</xdr:row>
      <xdr:rowOff>29845</xdr:rowOff>
    </xdr:from>
    <xdr:to>
      <xdr:col>1</xdr:col>
      <xdr:colOff>1096645</xdr:colOff>
      <xdr:row>72</xdr:row>
      <xdr:rowOff>781050</xdr:rowOff>
    </xdr:to>
    <xdr:pic>
      <xdr:nvPicPr>
        <xdr:cNvPr id="2" name="图片 1" descr="c2a7d7954d649af39fb83da0988df6c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452120" y="59300745"/>
          <a:ext cx="977900" cy="75120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1</xdr:col>
      <xdr:colOff>648970</xdr:colOff>
      <xdr:row>76</xdr:row>
      <xdr:rowOff>52070</xdr:rowOff>
    </xdr:to>
    <xdr:pic>
      <xdr:nvPicPr>
        <xdr:cNvPr id="9" name="Picture 1"/>
        <xdr:cNvPicPr>
          <a:picLocks noChangeAspect="1" noChangeArrowheads="1"/>
        </xdr:cNvPicPr>
      </xdr:nvPicPr>
      <xdr:blipFill>
        <a:blip r:embed="rId58"/>
        <a:srcRect/>
        <a:stretch>
          <a:fillRect l="1000" t="1000" r="1000" b="1000"/>
        </a:stretch>
      </xdr:blipFill>
      <xdr:spPr>
        <a:xfrm>
          <a:off x="333375" y="60731400"/>
          <a:ext cx="648970" cy="471170"/>
        </a:xfrm>
        <a:prstGeom prst="rect">
          <a:avLst/>
        </a:prstGeom>
        <a:noFill/>
      </xdr:spPr>
    </xdr:pic>
    <xdr:clientData/>
  </xdr:twoCellAnchor>
  <xdr:twoCellAnchor>
    <xdr:from>
      <xdr:col>1</xdr:col>
      <xdr:colOff>0</xdr:colOff>
      <xdr:row>76</xdr:row>
      <xdr:rowOff>50800</xdr:rowOff>
    </xdr:from>
    <xdr:to>
      <xdr:col>1</xdr:col>
      <xdr:colOff>1454785</xdr:colOff>
      <xdr:row>76</xdr:row>
      <xdr:rowOff>657860</xdr:rowOff>
    </xdr:to>
    <xdr:pic>
      <xdr:nvPicPr>
        <xdr:cNvPr id="10" name="Picture 1"/>
        <xdr:cNvPicPr>
          <a:picLocks noChangeAspect="1" noChangeArrowheads="1"/>
        </xdr:cNvPicPr>
      </xdr:nvPicPr>
      <xdr:blipFill>
        <a:blip r:embed="rId59"/>
        <a:srcRect/>
        <a:stretch>
          <a:fillRect l="1000" t="1000" r="1000" b="1000"/>
        </a:stretch>
      </xdr:blipFill>
      <xdr:spPr>
        <a:xfrm>
          <a:off x="333375" y="61201300"/>
          <a:ext cx="1454785" cy="607060"/>
        </a:xfrm>
        <a:prstGeom prst="rect">
          <a:avLst/>
        </a:prstGeom>
        <a:noFill/>
      </xdr:spPr>
    </xdr:pic>
    <xdr:clientData/>
  </xdr:twoCellAnchor>
  <xdr:twoCellAnchor>
    <xdr:from>
      <xdr:col>1</xdr:col>
      <xdr:colOff>290830</xdr:colOff>
      <xdr:row>76</xdr:row>
      <xdr:rowOff>665480</xdr:rowOff>
    </xdr:from>
    <xdr:to>
      <xdr:col>1</xdr:col>
      <xdr:colOff>1083945</xdr:colOff>
      <xdr:row>78</xdr:row>
      <xdr:rowOff>41275</xdr:rowOff>
    </xdr:to>
    <xdr:pic>
      <xdr:nvPicPr>
        <xdr:cNvPr id="33" name="Picture 1"/>
        <xdr:cNvPicPr>
          <a:picLocks noChangeAspect="1" noChangeArrowheads="1"/>
        </xdr:cNvPicPr>
      </xdr:nvPicPr>
      <xdr:blipFill>
        <a:blip r:embed="rId60"/>
        <a:srcRect/>
        <a:stretch>
          <a:fillRect l="1000" t="1000" r="1000" b="1000"/>
        </a:stretch>
      </xdr:blipFill>
      <xdr:spPr>
        <a:xfrm>
          <a:off x="624205" y="61815980"/>
          <a:ext cx="793115" cy="798195"/>
        </a:xfrm>
        <a:prstGeom prst="rect">
          <a:avLst/>
        </a:prstGeom>
        <a:noFill/>
      </xdr:spPr>
    </xdr:pic>
    <xdr:clientData/>
  </xdr:twoCellAnchor>
  <xdr:twoCellAnchor>
    <xdr:from>
      <xdr:col>1</xdr:col>
      <xdr:colOff>29210</xdr:colOff>
      <xdr:row>77</xdr:row>
      <xdr:rowOff>697230</xdr:rowOff>
    </xdr:from>
    <xdr:to>
      <xdr:col>1</xdr:col>
      <xdr:colOff>1215390</xdr:colOff>
      <xdr:row>79</xdr:row>
      <xdr:rowOff>51435</xdr:rowOff>
    </xdr:to>
    <xdr:pic>
      <xdr:nvPicPr>
        <xdr:cNvPr id="35" name="Picture 1"/>
        <xdr:cNvPicPr>
          <a:picLocks noChangeAspect="1" noChangeArrowheads="1"/>
        </xdr:cNvPicPr>
      </xdr:nvPicPr>
      <xdr:blipFill>
        <a:blip r:embed="rId61"/>
        <a:srcRect/>
        <a:stretch>
          <a:fillRect l="1000" t="1000" r="1000" b="1000"/>
        </a:stretch>
      </xdr:blipFill>
      <xdr:spPr>
        <a:xfrm>
          <a:off x="362585" y="62571630"/>
          <a:ext cx="1186180" cy="738505"/>
        </a:xfrm>
        <a:prstGeom prst="rect">
          <a:avLst/>
        </a:prstGeom>
        <a:noFill/>
      </xdr:spPr>
    </xdr:pic>
    <xdr:clientData/>
  </xdr:twoCellAnchor>
  <xdr:twoCellAnchor>
    <xdr:from>
      <xdr:col>1</xdr:col>
      <xdr:colOff>81280</xdr:colOff>
      <xdr:row>79</xdr:row>
      <xdr:rowOff>107315</xdr:rowOff>
    </xdr:from>
    <xdr:to>
      <xdr:col>1</xdr:col>
      <xdr:colOff>1294130</xdr:colOff>
      <xdr:row>79</xdr:row>
      <xdr:rowOff>520065</xdr:rowOff>
    </xdr:to>
    <xdr:pic>
      <xdr:nvPicPr>
        <xdr:cNvPr id="36" name="Picture 1"/>
        <xdr:cNvPicPr>
          <a:picLocks noChangeAspect="1" noChangeArrowheads="1"/>
        </xdr:cNvPicPr>
      </xdr:nvPicPr>
      <xdr:blipFill>
        <a:blip r:embed="rId62"/>
        <a:srcRect/>
        <a:stretch>
          <a:fillRect l="1000" t="1000" r="1000" b="1000"/>
        </a:stretch>
      </xdr:blipFill>
      <xdr:spPr>
        <a:xfrm>
          <a:off x="414655" y="63366015"/>
          <a:ext cx="1212850" cy="412750"/>
        </a:xfrm>
        <a:prstGeom prst="rect">
          <a:avLst/>
        </a:prstGeom>
        <a:noFill/>
      </xdr:spPr>
    </xdr:pic>
    <xdr:clientData/>
  </xdr:twoCellAnchor>
  <xdr:twoCellAnchor>
    <xdr:from>
      <xdr:col>1</xdr:col>
      <xdr:colOff>0</xdr:colOff>
      <xdr:row>80</xdr:row>
      <xdr:rowOff>0</xdr:rowOff>
    </xdr:from>
    <xdr:to>
      <xdr:col>1</xdr:col>
      <xdr:colOff>928370</xdr:colOff>
      <xdr:row>81</xdr:row>
      <xdr:rowOff>103505</xdr:rowOff>
    </xdr:to>
    <xdr:pic>
      <xdr:nvPicPr>
        <xdr:cNvPr id="38" name="Picture 1"/>
        <xdr:cNvPicPr>
          <a:picLocks noChangeAspect="1" noChangeArrowheads="1"/>
        </xdr:cNvPicPr>
      </xdr:nvPicPr>
      <xdr:blipFill>
        <a:blip r:embed="rId63"/>
        <a:srcRect/>
        <a:stretch>
          <a:fillRect l="1000" t="1000" r="1000" b="1000"/>
        </a:stretch>
      </xdr:blipFill>
      <xdr:spPr>
        <a:xfrm>
          <a:off x="333375" y="63830200"/>
          <a:ext cx="928370" cy="67500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686;&#24029;&#39033;&#30446;\&#32467;&#31639;\s1&#22320;&#22359;&#32467;&#31639;\20#&#27004;&#26679;&#26495;&#38388;&#32467;&#31639;\2024.4.1&#23665;&#27700;&#25991;&#33489;S1&#22320;&#22359;20&#21495;&#27004;&#19996;&#21333;&#20803;&#31934;&#35013;&#26679;&#26495;&#38388;&#32467;&#31639;&#65288;&#19987;&#2623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结算汇总表"/>
      <sheetName val="结算明细表"/>
      <sheetName val="户内精装修"/>
      <sheetName val="安装清单（结算）"/>
      <sheetName val="安装清单 (合同)"/>
      <sheetName val="计算底稿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abSelected="1" workbookViewId="0">
      <selection activeCell="C11" sqref="C11"/>
    </sheetView>
  </sheetViews>
  <sheetFormatPr defaultColWidth="9" defaultRowHeight="14.25" outlineLevelCol="6"/>
  <cols>
    <col min="1" max="1" width="7.25" style="40" customWidth="1"/>
    <col min="2" max="2" width="37.75" style="41" customWidth="1"/>
    <col min="3" max="3" width="8.875" style="40" customWidth="1"/>
    <col min="4" max="4" width="9.625" style="40" customWidth="1"/>
    <col min="5" max="5" width="13.75" style="41" customWidth="1"/>
    <col min="6" max="6" width="6.5" style="42" customWidth="1"/>
    <col min="7" max="7" width="8.5" style="41" customWidth="1"/>
    <col min="8" max="16384" width="9" style="18"/>
  </cols>
  <sheetData>
    <row r="1" s="18" customFormat="1" ht="39" customHeight="1" spans="1:7">
      <c r="A1" s="43" t="s">
        <v>0</v>
      </c>
      <c r="B1" s="43"/>
      <c r="C1" s="43"/>
      <c r="D1" s="43"/>
      <c r="E1" s="43"/>
      <c r="F1" s="43"/>
      <c r="G1" s="44"/>
    </row>
    <row r="2" s="18" customFormat="1" ht="30.75" customHeight="1" spans="1:7">
      <c r="A2" s="45" t="s">
        <v>1</v>
      </c>
      <c r="B2" s="45" t="s">
        <v>2</v>
      </c>
      <c r="C2" s="45" t="s">
        <v>3</v>
      </c>
      <c r="D2" s="45" t="s">
        <v>4</v>
      </c>
      <c r="E2" s="45" t="s">
        <v>5</v>
      </c>
      <c r="F2" s="45" t="s">
        <v>6</v>
      </c>
      <c r="G2" s="41"/>
    </row>
    <row r="3" s="36" customFormat="1" ht="36" customHeight="1" spans="1:7">
      <c r="A3" s="46">
        <v>1</v>
      </c>
      <c r="B3" s="47" t="s">
        <v>7</v>
      </c>
      <c r="C3" s="48" t="s">
        <v>8</v>
      </c>
      <c r="D3" s="48" t="s">
        <v>9</v>
      </c>
      <c r="E3" s="47" t="s">
        <v>10</v>
      </c>
      <c r="F3" s="47"/>
      <c r="G3" s="49"/>
    </row>
    <row r="4" s="36" customFormat="1" ht="27" customHeight="1" spans="1:7">
      <c r="A4" s="46">
        <v>2</v>
      </c>
      <c r="B4" s="47" t="s">
        <v>11</v>
      </c>
      <c r="C4" s="48" t="s">
        <v>8</v>
      </c>
      <c r="D4" s="48" t="s">
        <v>12</v>
      </c>
      <c r="E4" s="47" t="s">
        <v>10</v>
      </c>
      <c r="F4" s="47"/>
      <c r="G4" s="49"/>
    </row>
    <row r="5" s="36" customFormat="1" ht="27" customHeight="1" spans="1:7">
      <c r="A5" s="46">
        <v>3</v>
      </c>
      <c r="B5" s="47" t="s">
        <v>13</v>
      </c>
      <c r="C5" s="48" t="s">
        <v>8</v>
      </c>
      <c r="D5" s="48" t="s">
        <v>14</v>
      </c>
      <c r="E5" s="47" t="s">
        <v>10</v>
      </c>
      <c r="F5" s="47"/>
      <c r="G5" s="49"/>
    </row>
    <row r="6" s="36" customFormat="1" ht="27" customHeight="1" spans="1:7">
      <c r="A6" s="46">
        <v>4</v>
      </c>
      <c r="B6" s="47" t="s">
        <v>15</v>
      </c>
      <c r="C6" s="48" t="s">
        <v>8</v>
      </c>
      <c r="D6" s="48" t="s">
        <v>16</v>
      </c>
      <c r="E6" s="47" t="s">
        <v>10</v>
      </c>
      <c r="F6" s="47"/>
      <c r="G6" s="49"/>
    </row>
    <row r="7" s="36" customFormat="1" ht="27" customHeight="1" spans="1:7">
      <c r="A7" s="46">
        <v>5</v>
      </c>
      <c r="B7" s="47" t="s">
        <v>17</v>
      </c>
      <c r="C7" s="48" t="s">
        <v>18</v>
      </c>
      <c r="D7" s="48" t="s">
        <v>19</v>
      </c>
      <c r="E7" s="47" t="s">
        <v>10</v>
      </c>
      <c r="F7" s="47"/>
      <c r="G7" s="49"/>
    </row>
    <row r="8" s="36" customFormat="1" ht="27" customHeight="1" spans="1:7">
      <c r="A8" s="46">
        <v>7</v>
      </c>
      <c r="B8" s="47" t="s">
        <v>20</v>
      </c>
      <c r="C8" s="48" t="s">
        <v>8</v>
      </c>
      <c r="D8" s="48" t="s">
        <v>21</v>
      </c>
      <c r="E8" s="47" t="s">
        <v>10</v>
      </c>
      <c r="F8" s="47"/>
      <c r="G8" s="49"/>
    </row>
    <row r="9" s="36" customFormat="1" ht="32.1" customHeight="1" spans="1:7">
      <c r="A9" s="46">
        <v>8</v>
      </c>
      <c r="B9" s="47" t="s">
        <v>22</v>
      </c>
      <c r="C9" s="48" t="s">
        <v>8</v>
      </c>
      <c r="D9" s="48" t="s">
        <v>23</v>
      </c>
      <c r="E9" s="47" t="s">
        <v>10</v>
      </c>
      <c r="F9" s="47"/>
      <c r="G9" s="50"/>
    </row>
    <row r="10" s="36" customFormat="1" ht="32.1" customHeight="1" spans="1:7">
      <c r="A10" s="46">
        <v>9</v>
      </c>
      <c r="B10" s="47" t="s">
        <v>24</v>
      </c>
      <c r="C10" s="48" t="s">
        <v>8</v>
      </c>
      <c r="D10" s="48" t="s">
        <v>25</v>
      </c>
      <c r="E10" s="47" t="s">
        <v>10</v>
      </c>
      <c r="F10" s="47"/>
      <c r="G10" s="50"/>
    </row>
    <row r="11" s="37" customFormat="1" ht="32.1" customHeight="1" spans="1:7">
      <c r="A11" s="46">
        <v>10</v>
      </c>
      <c r="B11" s="47" t="s">
        <v>26</v>
      </c>
      <c r="C11" s="48" t="s">
        <v>8</v>
      </c>
      <c r="D11" s="48" t="s">
        <v>27</v>
      </c>
      <c r="E11" s="47" t="s">
        <v>10</v>
      </c>
      <c r="F11" s="47"/>
      <c r="G11" s="51"/>
    </row>
    <row r="12" s="38" customFormat="1" ht="32.1" customHeight="1" spans="1:7">
      <c r="A12" s="46">
        <v>11</v>
      </c>
      <c r="B12" s="47" t="s">
        <v>28</v>
      </c>
      <c r="C12" s="48" t="s">
        <v>29</v>
      </c>
      <c r="D12" s="48" t="s">
        <v>30</v>
      </c>
      <c r="E12" s="47" t="s">
        <v>10</v>
      </c>
      <c r="F12" s="47"/>
      <c r="G12" s="50"/>
    </row>
    <row r="13" s="38" customFormat="1" ht="32.1" customHeight="1" spans="1:7">
      <c r="A13" s="46">
        <v>12</v>
      </c>
      <c r="B13" s="47" t="s">
        <v>31</v>
      </c>
      <c r="C13" s="48" t="s">
        <v>8</v>
      </c>
      <c r="D13" s="48" t="s">
        <v>32</v>
      </c>
      <c r="E13" s="47" t="s">
        <v>10</v>
      </c>
      <c r="F13" s="47"/>
      <c r="G13" s="50"/>
    </row>
    <row r="14" s="38" customFormat="1" ht="32.1" customHeight="1" spans="1:7">
      <c r="A14" s="46">
        <v>13</v>
      </c>
      <c r="B14" s="47" t="s">
        <v>33</v>
      </c>
      <c r="C14" s="48" t="s">
        <v>34</v>
      </c>
      <c r="D14" s="48" t="s">
        <v>35</v>
      </c>
      <c r="E14" s="47" t="s">
        <v>10</v>
      </c>
      <c r="F14" s="47"/>
      <c r="G14" s="50"/>
    </row>
    <row r="15" s="38" customFormat="1" ht="32.1" customHeight="1" spans="1:7">
      <c r="A15" s="46">
        <v>14</v>
      </c>
      <c r="B15" s="47" t="s">
        <v>36</v>
      </c>
      <c r="C15" s="48" t="s">
        <v>8</v>
      </c>
      <c r="D15" s="48" t="s">
        <v>37</v>
      </c>
      <c r="E15" s="47" t="s">
        <v>10</v>
      </c>
      <c r="F15" s="47"/>
      <c r="G15" s="50"/>
    </row>
    <row r="16" s="39" customFormat="1" ht="33" customHeight="1" spans="1:7">
      <c r="A16" s="46">
        <v>15</v>
      </c>
      <c r="B16" s="47" t="s">
        <v>38</v>
      </c>
      <c r="C16" s="48" t="s">
        <v>39</v>
      </c>
      <c r="D16" s="48" t="s">
        <v>40</v>
      </c>
      <c r="E16" s="47" t="s">
        <v>10</v>
      </c>
      <c r="F16" s="47"/>
      <c r="G16" s="50"/>
    </row>
    <row r="17" s="39" customFormat="1" ht="33" customHeight="1" spans="1:7">
      <c r="A17" s="46">
        <v>16</v>
      </c>
      <c r="B17" s="47" t="s">
        <v>41</v>
      </c>
      <c r="C17" s="48" t="s">
        <v>42</v>
      </c>
      <c r="D17" s="48"/>
      <c r="E17" s="47"/>
      <c r="F17" s="47"/>
      <c r="G17" s="50"/>
    </row>
    <row r="18" s="18" customFormat="1" ht="33.95" customHeight="1" spans="1:7">
      <c r="A18" s="52" t="s">
        <v>43</v>
      </c>
      <c r="B18" s="52"/>
      <c r="C18" s="52" t="s">
        <v>44</v>
      </c>
      <c r="D18" s="52"/>
      <c r="E18" s="52"/>
      <c r="F18" s="52"/>
      <c r="G18" s="41"/>
    </row>
    <row r="19" s="18" customFormat="1" ht="26.1" customHeight="1" spans="1:7">
      <c r="A19" s="52"/>
      <c r="B19" s="52"/>
      <c r="C19" s="52"/>
      <c r="D19" s="52"/>
      <c r="E19" s="52"/>
      <c r="F19" s="52"/>
      <c r="G19" s="41"/>
    </row>
    <row r="20" s="18" customFormat="1" spans="1:7">
      <c r="A20" s="40"/>
      <c r="B20" s="41"/>
      <c r="C20" s="40"/>
      <c r="D20" s="40"/>
      <c r="E20" s="41"/>
      <c r="F20" s="42"/>
      <c r="G20" s="41"/>
    </row>
    <row r="21" s="18" customFormat="1" spans="1:7">
      <c r="A21" s="40"/>
      <c r="B21" s="41"/>
      <c r="C21" s="40"/>
      <c r="D21" s="40"/>
      <c r="E21" s="41"/>
      <c r="F21" s="42"/>
      <c r="G21" s="41"/>
    </row>
    <row r="22" s="18" customFormat="1" spans="1:7">
      <c r="A22" s="40"/>
      <c r="B22" s="41"/>
      <c r="C22" s="40"/>
      <c r="D22" s="40"/>
      <c r="E22" s="41"/>
      <c r="F22" s="42"/>
      <c r="G22" s="41"/>
    </row>
    <row r="23" s="18" customFormat="1" spans="1:7">
      <c r="A23" s="40"/>
      <c r="B23" s="41"/>
      <c r="C23" s="40"/>
      <c r="D23" s="40"/>
      <c r="E23" s="41"/>
      <c r="F23" s="42"/>
      <c r="G23" s="41"/>
    </row>
    <row r="24" s="18" customFormat="1" spans="1:7">
      <c r="A24" s="40"/>
      <c r="B24" s="41"/>
      <c r="C24" s="40"/>
      <c r="D24" s="40"/>
      <c r="E24" s="41"/>
      <c r="F24" s="42"/>
      <c r="G24" s="41"/>
    </row>
    <row r="25" s="18" customFormat="1" spans="1:7">
      <c r="A25" s="40"/>
      <c r="B25" s="41"/>
      <c r="C25" s="40"/>
      <c r="D25" s="40"/>
      <c r="E25" s="41"/>
      <c r="F25" s="42"/>
      <c r="G25" s="41"/>
    </row>
    <row r="26" s="18" customFormat="1" spans="1:7">
      <c r="A26" s="40"/>
      <c r="B26" s="41"/>
      <c r="C26" s="40"/>
      <c r="D26" s="40"/>
      <c r="E26" s="41"/>
      <c r="F26" s="42"/>
      <c r="G26" s="41"/>
    </row>
    <row r="27" s="18" customFormat="1" spans="1:7">
      <c r="A27" s="40"/>
      <c r="B27" s="41"/>
      <c r="C27" s="40"/>
      <c r="D27" s="40"/>
      <c r="E27" s="41"/>
      <c r="F27" s="42"/>
      <c r="G27" s="41"/>
    </row>
    <row r="28" s="18" customFormat="1" spans="1:7">
      <c r="A28" s="40"/>
      <c r="B28" s="41"/>
      <c r="C28" s="40"/>
      <c r="D28" s="40"/>
      <c r="E28" s="41"/>
      <c r="F28" s="42"/>
      <c r="G28" s="41"/>
    </row>
    <row r="29" s="18" customFormat="1" spans="1:7">
      <c r="A29" s="40"/>
      <c r="B29" s="41"/>
      <c r="C29" s="40"/>
      <c r="D29" s="40"/>
      <c r="E29" s="41"/>
      <c r="F29" s="42"/>
      <c r="G29" s="41"/>
    </row>
    <row r="30" s="18" customFormat="1" spans="1:7">
      <c r="A30" s="40"/>
      <c r="B30" s="41"/>
      <c r="C30" s="40"/>
      <c r="D30" s="40"/>
      <c r="E30" s="41"/>
      <c r="F30" s="42"/>
      <c r="G30" s="41"/>
    </row>
    <row r="31" s="18" customFormat="1" spans="1:7">
      <c r="A31" s="40"/>
      <c r="B31" s="41"/>
      <c r="C31" s="40"/>
      <c r="D31" s="40"/>
      <c r="E31" s="41"/>
      <c r="F31" s="42"/>
      <c r="G31" s="41"/>
    </row>
    <row r="32" s="18" customFormat="1" spans="1:7">
      <c r="A32" s="40"/>
      <c r="B32" s="41"/>
      <c r="C32" s="40"/>
      <c r="D32" s="40"/>
      <c r="E32" s="41"/>
      <c r="F32" s="42"/>
      <c r="G32" s="41"/>
    </row>
    <row r="33" s="18" customFormat="1" spans="1:7">
      <c r="A33" s="40"/>
      <c r="B33" s="41"/>
      <c r="C33" s="40"/>
      <c r="D33" s="40"/>
      <c r="E33" s="41"/>
      <c r="F33" s="42"/>
      <c r="G33" s="41"/>
    </row>
    <row r="34" s="18" customFormat="1" ht="43.5" customHeight="1" spans="1:7">
      <c r="A34" s="40"/>
      <c r="B34" s="41"/>
      <c r="C34" s="40"/>
      <c r="D34" s="40"/>
      <c r="E34" s="41"/>
      <c r="F34" s="42"/>
      <c r="G34" s="41"/>
    </row>
  </sheetData>
  <mergeCells count="3">
    <mergeCell ref="A1:F1"/>
    <mergeCell ref="A18:B19"/>
    <mergeCell ref="C18:F1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opLeftCell="A8" workbookViewId="0">
      <selection activeCell="G11" sqref="G11"/>
    </sheetView>
  </sheetViews>
  <sheetFormatPr defaultColWidth="9" defaultRowHeight="14.25" outlineLevelCol="7"/>
  <cols>
    <col min="1" max="1" width="10.125" style="18" customWidth="1"/>
    <col min="2" max="2" width="10.5" style="18" customWidth="1"/>
    <col min="3" max="3" width="4.5" style="18" customWidth="1"/>
    <col min="4" max="4" width="9.25" style="18" customWidth="1"/>
    <col min="5" max="5" width="10.625" style="18" customWidth="1"/>
    <col min="6" max="6" width="12" style="18" customWidth="1"/>
    <col min="7" max="7" width="12.75" style="18" customWidth="1"/>
    <col min="8" max="8" width="12.25" style="18" customWidth="1"/>
    <col min="9" max="16384" width="9" style="18"/>
  </cols>
  <sheetData>
    <row r="1" s="18" customFormat="1" ht="37.5" customHeight="1" spans="1:8">
      <c r="A1" s="20" t="s">
        <v>45</v>
      </c>
      <c r="B1" s="21"/>
      <c r="C1" s="21"/>
      <c r="D1" s="21"/>
      <c r="E1" s="21"/>
      <c r="F1" s="21"/>
      <c r="G1" s="21"/>
      <c r="H1" s="21"/>
    </row>
    <row r="2" s="18" customFormat="1" ht="31.9" customHeight="1" spans="1:8">
      <c r="A2" s="22" t="s">
        <v>46</v>
      </c>
      <c r="B2" s="22"/>
      <c r="C2" s="22"/>
      <c r="D2" s="22"/>
      <c r="E2" s="22"/>
      <c r="F2" s="22"/>
      <c r="G2" s="22"/>
      <c r="H2" s="22"/>
    </row>
    <row r="3" s="18" customFormat="1" ht="23.25" customHeight="1" spans="1:8">
      <c r="A3" s="22" t="s">
        <v>47</v>
      </c>
      <c r="B3" s="22"/>
      <c r="C3" s="22"/>
      <c r="D3" s="22"/>
      <c r="E3" s="22"/>
      <c r="F3" s="22"/>
      <c r="G3" s="22"/>
      <c r="H3" s="22"/>
    </row>
    <row r="4" s="18" customFormat="1" ht="25.5" customHeight="1" spans="1:8">
      <c r="A4" s="22" t="s">
        <v>48</v>
      </c>
      <c r="B4" s="22"/>
      <c r="C4" s="22"/>
      <c r="D4" s="22"/>
      <c r="E4" s="22"/>
      <c r="F4" s="22"/>
      <c r="G4" s="22"/>
      <c r="H4" s="22"/>
    </row>
    <row r="5" s="18" customFormat="1" ht="30" customHeight="1" spans="1:8">
      <c r="A5" s="23" t="s">
        <v>49</v>
      </c>
      <c r="B5" s="23"/>
      <c r="C5" s="23"/>
      <c r="D5" s="23"/>
      <c r="E5" s="23"/>
      <c r="F5" s="23"/>
      <c r="G5" s="23"/>
      <c r="H5" s="23"/>
    </row>
    <row r="6" s="19" customFormat="1" ht="24" customHeight="1" spans="1:8">
      <c r="A6" s="24" t="s">
        <v>1</v>
      </c>
      <c r="B6" s="24" t="s">
        <v>50</v>
      </c>
      <c r="C6" s="24"/>
      <c r="D6" s="24"/>
      <c r="E6" s="24" t="s">
        <v>51</v>
      </c>
      <c r="F6" s="24" t="s">
        <v>52</v>
      </c>
      <c r="G6" s="24" t="s">
        <v>53</v>
      </c>
      <c r="H6" s="24" t="s">
        <v>54</v>
      </c>
    </row>
    <row r="7" s="18" customFormat="1" ht="20.25" customHeight="1" spans="1:8">
      <c r="A7" s="25" t="s">
        <v>55</v>
      </c>
      <c r="B7" s="26" t="s">
        <v>56</v>
      </c>
      <c r="C7" s="26"/>
      <c r="D7" s="26"/>
      <c r="E7" s="27">
        <f>E8+E9+E10+E11</f>
        <v>0</v>
      </c>
      <c r="F7" s="27">
        <v>0</v>
      </c>
      <c r="G7" s="27">
        <f>G8+G9+G10+G11</f>
        <v>0</v>
      </c>
      <c r="H7" s="27">
        <f>H8+H102+H10+H9+H11+H12</f>
        <v>168300</v>
      </c>
    </row>
    <row r="8" s="18" customFormat="1" ht="20.25" customHeight="1" spans="1:8">
      <c r="A8" s="28">
        <v>1.1</v>
      </c>
      <c r="B8" s="29" t="s">
        <v>57</v>
      </c>
      <c r="C8" s="29"/>
      <c r="D8" s="29"/>
      <c r="E8" s="27">
        <v>0</v>
      </c>
      <c r="F8" s="27">
        <v>0</v>
      </c>
      <c r="G8" s="27">
        <v>0</v>
      </c>
      <c r="H8" s="27">
        <f>结算明细!I74</f>
        <v>166560</v>
      </c>
    </row>
    <row r="9" s="18" customFormat="1" ht="20.25" customHeight="1" spans="1:8">
      <c r="A9" s="28">
        <v>1.2</v>
      </c>
      <c r="B9" s="29" t="s">
        <v>58</v>
      </c>
      <c r="C9" s="29"/>
      <c r="D9" s="29"/>
      <c r="E9" s="27">
        <v>0</v>
      </c>
      <c r="F9" s="27">
        <v>0</v>
      </c>
      <c r="G9" s="27">
        <v>0</v>
      </c>
      <c r="H9" s="27">
        <f>结算明细!I82</f>
        <v>1740</v>
      </c>
    </row>
    <row r="10" s="18" customFormat="1" ht="20.25" customHeight="1" spans="1:8">
      <c r="A10" s="28">
        <v>1.3</v>
      </c>
      <c r="B10" s="29" t="s">
        <v>59</v>
      </c>
      <c r="C10" s="29"/>
      <c r="D10" s="29"/>
      <c r="E10" s="27">
        <v>0</v>
      </c>
      <c r="F10" s="27">
        <v>0</v>
      </c>
      <c r="G10" s="27">
        <v>0</v>
      </c>
      <c r="H10" s="29"/>
    </row>
    <row r="11" s="18" customFormat="1" ht="20.25" customHeight="1" spans="1:8">
      <c r="A11" s="28">
        <v>1.4</v>
      </c>
      <c r="B11" s="29" t="s">
        <v>60</v>
      </c>
      <c r="C11" s="29"/>
      <c r="D11" s="29"/>
      <c r="E11" s="27">
        <v>0</v>
      </c>
      <c r="F11" s="27">
        <v>0</v>
      </c>
      <c r="G11" s="27">
        <v>0</v>
      </c>
      <c r="H11" s="27"/>
    </row>
    <row r="12" s="18" customFormat="1" ht="20.25" customHeight="1" spans="1:8">
      <c r="A12" s="28">
        <v>1.5</v>
      </c>
      <c r="B12" s="29" t="s">
        <v>61</v>
      </c>
      <c r="C12" s="29"/>
      <c r="D12" s="29"/>
      <c r="E12" s="29"/>
      <c r="F12" s="29"/>
      <c r="G12" s="29"/>
      <c r="H12" s="27"/>
    </row>
    <row r="13" s="18" customFormat="1" ht="20.25" customHeight="1" spans="1:8">
      <c r="A13" s="25" t="s">
        <v>62</v>
      </c>
      <c r="B13" s="26" t="s">
        <v>63</v>
      </c>
      <c r="C13" s="26"/>
      <c r="D13" s="26"/>
      <c r="E13" s="27">
        <v>0</v>
      </c>
      <c r="F13" s="27"/>
      <c r="G13" s="27">
        <v>0</v>
      </c>
      <c r="H13" s="27">
        <v>0</v>
      </c>
    </row>
    <row r="14" s="18" customFormat="1" ht="20.25" customHeight="1" spans="1:8">
      <c r="A14" s="28">
        <v>2.1</v>
      </c>
      <c r="B14" s="29" t="s">
        <v>64</v>
      </c>
      <c r="C14" s="29"/>
      <c r="D14" s="29"/>
      <c r="E14" s="27">
        <v>0</v>
      </c>
      <c r="F14" s="27"/>
      <c r="G14" s="27">
        <v>0</v>
      </c>
      <c r="H14" s="27">
        <v>0</v>
      </c>
    </row>
    <row r="15" s="18" customFormat="1" ht="20.25" customHeight="1" spans="1:8">
      <c r="A15" s="28">
        <v>2.2</v>
      </c>
      <c r="B15" s="29" t="s">
        <v>64</v>
      </c>
      <c r="C15" s="29"/>
      <c r="D15" s="29"/>
      <c r="E15" s="27">
        <v>0</v>
      </c>
      <c r="F15" s="27"/>
      <c r="G15" s="27">
        <v>0</v>
      </c>
      <c r="H15" s="27">
        <v>0</v>
      </c>
    </row>
    <row r="16" s="18" customFormat="1" ht="20.25" customHeight="1" spans="1:8">
      <c r="A16" s="25" t="s">
        <v>65</v>
      </c>
      <c r="B16" s="26" t="s">
        <v>66</v>
      </c>
      <c r="C16" s="26"/>
      <c r="D16" s="29" t="s">
        <v>67</v>
      </c>
      <c r="E16" s="30">
        <f>H7</f>
        <v>168300</v>
      </c>
      <c r="F16" s="30"/>
      <c r="G16" s="30"/>
      <c r="H16" s="30"/>
    </row>
    <row r="17" s="18" customFormat="1" ht="20.25" customHeight="1" spans="1:8">
      <c r="A17" s="25"/>
      <c r="B17" s="26"/>
      <c r="C17" s="26"/>
      <c r="D17" s="29" t="s">
        <v>68</v>
      </c>
      <c r="E17" s="31">
        <f>E16</f>
        <v>168300</v>
      </c>
      <c r="F17" s="31"/>
      <c r="G17" s="31"/>
      <c r="H17" s="31"/>
    </row>
    <row r="18" s="18" customFormat="1" ht="20.25" customHeight="1" spans="1:8">
      <c r="A18" s="25" t="s">
        <v>69</v>
      </c>
      <c r="B18" s="26" t="s">
        <v>70</v>
      </c>
      <c r="C18" s="26"/>
      <c r="D18" s="26"/>
      <c r="E18" s="27">
        <v>0</v>
      </c>
      <c r="F18" s="27"/>
      <c r="G18" s="27"/>
      <c r="H18" s="27"/>
    </row>
    <row r="19" s="18" customFormat="1" ht="20.25" customHeight="1" spans="1:8">
      <c r="A19" s="28">
        <v>4.1</v>
      </c>
      <c r="B19" s="29" t="s">
        <v>71</v>
      </c>
      <c r="C19" s="29"/>
      <c r="D19" s="29"/>
      <c r="E19" s="27">
        <v>0</v>
      </c>
      <c r="F19" s="27"/>
      <c r="G19" s="27"/>
      <c r="H19" s="27"/>
    </row>
    <row r="20" s="18" customFormat="1" ht="20.25" customHeight="1" spans="1:8">
      <c r="A20" s="28">
        <v>4.2</v>
      </c>
      <c r="B20" s="29" t="s">
        <v>72</v>
      </c>
      <c r="C20" s="29"/>
      <c r="D20" s="29"/>
      <c r="E20" s="27">
        <v>0</v>
      </c>
      <c r="F20" s="27"/>
      <c r="G20" s="27"/>
      <c r="H20" s="27"/>
    </row>
    <row r="21" s="18" customFormat="1" ht="20.25" customHeight="1" spans="1:8">
      <c r="A21" s="25" t="s">
        <v>73</v>
      </c>
      <c r="B21" s="26" t="s">
        <v>74</v>
      </c>
      <c r="C21" s="26"/>
      <c r="D21" s="26"/>
      <c r="E21" s="27">
        <v>0</v>
      </c>
      <c r="F21" s="27"/>
      <c r="G21" s="27"/>
      <c r="H21" s="27"/>
    </row>
    <row r="22" s="18" customFormat="1" ht="20.25" customHeight="1" spans="1:8">
      <c r="A22" s="28">
        <v>5.1</v>
      </c>
      <c r="B22" s="29" t="s">
        <v>75</v>
      </c>
      <c r="C22" s="29"/>
      <c r="D22" s="29"/>
      <c r="E22" s="29" t="s">
        <v>76</v>
      </c>
      <c r="F22" s="29"/>
      <c r="G22" s="29"/>
      <c r="H22" s="29"/>
    </row>
    <row r="23" s="18" customFormat="1" ht="20.25" customHeight="1" spans="1:8">
      <c r="A23" s="28">
        <v>5.2</v>
      </c>
      <c r="B23" s="29" t="s">
        <v>77</v>
      </c>
      <c r="C23" s="29"/>
      <c r="D23" s="29"/>
      <c r="E23" s="29" t="s">
        <v>76</v>
      </c>
      <c r="F23" s="29"/>
      <c r="G23" s="29"/>
      <c r="H23" s="29"/>
    </row>
    <row r="24" s="18" customFormat="1" ht="20.25" customHeight="1" spans="1:8">
      <c r="A24" s="25" t="s">
        <v>78</v>
      </c>
      <c r="B24" s="26" t="s">
        <v>79</v>
      </c>
      <c r="C24" s="29" t="s">
        <v>67</v>
      </c>
      <c r="D24" s="29"/>
      <c r="E24" s="30">
        <f>E16</f>
        <v>168300</v>
      </c>
      <c r="F24" s="30"/>
      <c r="G24" s="30"/>
      <c r="H24" s="30"/>
    </row>
    <row r="25" s="18" customFormat="1" ht="20.25" customHeight="1" spans="1:8">
      <c r="A25" s="25"/>
      <c r="B25" s="26"/>
      <c r="C25" s="29" t="s">
        <v>68</v>
      </c>
      <c r="D25" s="29"/>
      <c r="E25" s="31">
        <f>E17</f>
        <v>168300</v>
      </c>
      <c r="F25" s="31"/>
      <c r="G25" s="31"/>
      <c r="H25" s="31"/>
    </row>
    <row r="26" s="18" customFormat="1" ht="20.25" customHeight="1" spans="1:8">
      <c r="A26" s="25" t="s">
        <v>80</v>
      </c>
      <c r="B26" s="26" t="s">
        <v>81</v>
      </c>
      <c r="C26" s="29" t="s">
        <v>67</v>
      </c>
      <c r="D26" s="29"/>
      <c r="E26" s="30">
        <f>E24</f>
        <v>168300</v>
      </c>
      <c r="F26" s="30"/>
      <c r="G26" s="30"/>
      <c r="H26" s="30"/>
    </row>
    <row r="27" s="18" customFormat="1" ht="20.25" customHeight="1" spans="1:8">
      <c r="A27" s="25"/>
      <c r="B27" s="26"/>
      <c r="C27" s="29" t="s">
        <v>68</v>
      </c>
      <c r="D27" s="29"/>
      <c r="E27" s="31">
        <f>E17</f>
        <v>168300</v>
      </c>
      <c r="F27" s="31"/>
      <c r="G27" s="31"/>
      <c r="H27" s="31"/>
    </row>
    <row r="28" s="18" customFormat="1" spans="1:8">
      <c r="A28" s="32"/>
      <c r="B28" s="32"/>
      <c r="C28" s="32"/>
      <c r="D28" s="32"/>
      <c r="E28" s="32"/>
      <c r="F28" s="32"/>
      <c r="G28" s="32"/>
      <c r="H28" s="32"/>
    </row>
    <row r="29" s="18" customFormat="1" spans="1:8">
      <c r="A29" s="33" t="s">
        <v>82</v>
      </c>
      <c r="B29" s="33"/>
      <c r="C29" s="33"/>
      <c r="D29" s="33"/>
      <c r="E29" s="33"/>
      <c r="F29" s="33"/>
      <c r="G29" s="33"/>
      <c r="H29" s="33"/>
    </row>
    <row r="30" s="18" customFormat="1" spans="1:1">
      <c r="A30" s="34"/>
    </row>
    <row r="31" s="18" customFormat="1" spans="1:1">
      <c r="A31" s="34"/>
    </row>
    <row r="32" s="18" customFormat="1" spans="1:8">
      <c r="A32" s="33" t="s">
        <v>83</v>
      </c>
      <c r="B32" s="33"/>
      <c r="C32" s="33"/>
      <c r="D32" s="33"/>
      <c r="E32" s="33"/>
      <c r="F32" s="33"/>
      <c r="G32" s="33"/>
      <c r="H32" s="33"/>
    </row>
    <row r="33" s="18" customFormat="1" spans="1:1">
      <c r="A33" s="34"/>
    </row>
    <row r="34" s="18" customFormat="1" ht="27" customHeight="1" spans="1:8">
      <c r="A34" s="35"/>
      <c r="B34" s="35"/>
      <c r="C34" s="35"/>
      <c r="D34" s="35"/>
      <c r="E34" s="35"/>
      <c r="F34" s="35"/>
      <c r="G34" s="35"/>
      <c r="H34" s="35"/>
    </row>
  </sheetData>
  <mergeCells count="42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E16:H16"/>
    <mergeCell ref="E17:H17"/>
    <mergeCell ref="B18:D18"/>
    <mergeCell ref="B19:D19"/>
    <mergeCell ref="B20:D20"/>
    <mergeCell ref="B21:D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4"/>
  <sheetViews>
    <sheetView zoomScale="85" zoomScaleNormal="85" workbookViewId="0">
      <pane ySplit="3" topLeftCell="A47" activePane="bottomLeft" state="frozen"/>
      <selection/>
      <selection pane="bottomLeft" activeCell="I45" sqref="I45"/>
    </sheetView>
  </sheetViews>
  <sheetFormatPr defaultColWidth="9" defaultRowHeight="13.5"/>
  <cols>
    <col min="1" max="1" width="4.375" style="1" customWidth="1"/>
    <col min="2" max="2" width="19.25" style="1" customWidth="1"/>
    <col min="3" max="3" width="12.25" style="1" customWidth="1"/>
    <col min="4" max="4" width="9.875" style="1" customWidth="1"/>
    <col min="5" max="5" width="6.875" style="1" customWidth="1"/>
    <col min="6" max="6" width="10.725" style="1" customWidth="1"/>
    <col min="7" max="7" width="34.25" style="1" customWidth="1"/>
    <col min="8" max="8" width="10.75" style="1" customWidth="1"/>
    <col min="9" max="9" width="11.875" style="1" customWidth="1"/>
    <col min="10" max="11" width="9" style="1"/>
    <col min="12" max="12" width="12.625" style="1"/>
    <col min="13" max="16384" width="9" style="1"/>
  </cols>
  <sheetData>
    <row r="1" ht="38" customHeight="1" spans="1:10">
      <c r="A1" s="2" t="s">
        <v>84</v>
      </c>
      <c r="B1" s="2"/>
      <c r="C1" s="2"/>
      <c r="D1" s="2"/>
      <c r="E1" s="2"/>
      <c r="F1" s="2"/>
      <c r="G1" s="2"/>
      <c r="H1" s="2"/>
      <c r="I1" s="2"/>
      <c r="J1" s="2"/>
    </row>
    <row r="2" ht="30" customHeight="1" spans="1:10">
      <c r="A2" s="3" t="s">
        <v>1</v>
      </c>
      <c r="B2" s="3" t="s">
        <v>85</v>
      </c>
      <c r="C2" s="3" t="s">
        <v>2</v>
      </c>
      <c r="D2" s="3" t="s">
        <v>86</v>
      </c>
      <c r="E2" s="3" t="s">
        <v>87</v>
      </c>
      <c r="F2" s="3" t="s">
        <v>88</v>
      </c>
      <c r="G2" s="3" t="s">
        <v>89</v>
      </c>
      <c r="H2" s="4" t="s">
        <v>90</v>
      </c>
      <c r="I2" s="3" t="s">
        <v>91</v>
      </c>
      <c r="J2" s="3" t="s">
        <v>6</v>
      </c>
    </row>
    <row r="3" ht="29" customHeight="1" spans="1:10">
      <c r="A3" s="3"/>
      <c r="B3" s="3"/>
      <c r="C3" s="3"/>
      <c r="D3" s="3"/>
      <c r="E3" s="3"/>
      <c r="F3" s="3"/>
      <c r="G3" s="3"/>
      <c r="H3" s="5"/>
      <c r="I3" s="3"/>
      <c r="J3" s="3"/>
    </row>
    <row r="4" ht="29" customHeight="1" spans="1:10">
      <c r="A4" s="3" t="s">
        <v>55</v>
      </c>
      <c r="B4" s="3" t="s">
        <v>92</v>
      </c>
      <c r="C4" s="3"/>
      <c r="D4" s="3"/>
      <c r="E4" s="3"/>
      <c r="F4" s="3"/>
      <c r="G4" s="3"/>
      <c r="H4" s="5"/>
      <c r="I4" s="3"/>
      <c r="J4" s="3"/>
    </row>
    <row r="5" ht="57" customHeight="1" spans="1:10">
      <c r="A5" s="6">
        <v>1</v>
      </c>
      <c r="B5" s="6"/>
      <c r="C5" s="6" t="s">
        <v>93</v>
      </c>
      <c r="D5" s="6" t="s">
        <v>94</v>
      </c>
      <c r="E5" s="6" t="s">
        <v>95</v>
      </c>
      <c r="F5" s="6">
        <v>2</v>
      </c>
      <c r="G5" s="6" t="s">
        <v>96</v>
      </c>
      <c r="H5" s="6">
        <v>2150</v>
      </c>
      <c r="I5" s="6">
        <f>H5*F5</f>
        <v>4300</v>
      </c>
      <c r="J5" s="13"/>
    </row>
    <row r="6" ht="67" customHeight="1" spans="1:10">
      <c r="A6" s="6">
        <v>2</v>
      </c>
      <c r="B6" s="6"/>
      <c r="C6" s="6" t="s">
        <v>97</v>
      </c>
      <c r="D6" s="6" t="s">
        <v>98</v>
      </c>
      <c r="E6" s="6" t="s">
        <v>95</v>
      </c>
      <c r="F6" s="6">
        <v>2</v>
      </c>
      <c r="G6" s="6" t="s">
        <v>99</v>
      </c>
      <c r="H6" s="6">
        <v>95</v>
      </c>
      <c r="I6" s="6">
        <f t="shared" ref="I6:I37" si="0">H6*F6</f>
        <v>190</v>
      </c>
      <c r="J6" s="13"/>
    </row>
    <row r="7" ht="75" customHeight="1" spans="1:10">
      <c r="A7" s="6">
        <v>3</v>
      </c>
      <c r="B7" s="6"/>
      <c r="C7" s="6" t="s">
        <v>100</v>
      </c>
      <c r="D7" s="6" t="s">
        <v>101</v>
      </c>
      <c r="E7" s="6" t="s">
        <v>95</v>
      </c>
      <c r="F7" s="6">
        <v>5</v>
      </c>
      <c r="G7" s="6" t="s">
        <v>102</v>
      </c>
      <c r="H7" s="6">
        <v>1000</v>
      </c>
      <c r="I7" s="6">
        <f t="shared" si="0"/>
        <v>5000</v>
      </c>
      <c r="J7" s="13"/>
    </row>
    <row r="8" ht="82" customHeight="1" spans="1:10">
      <c r="A8" s="6">
        <v>4</v>
      </c>
      <c r="B8" s="6"/>
      <c r="C8" s="6" t="s">
        <v>103</v>
      </c>
      <c r="D8" s="6" t="s">
        <v>104</v>
      </c>
      <c r="E8" s="6" t="s">
        <v>95</v>
      </c>
      <c r="F8" s="6">
        <v>3</v>
      </c>
      <c r="G8" s="6" t="s">
        <v>105</v>
      </c>
      <c r="H8" s="6">
        <v>2850</v>
      </c>
      <c r="I8" s="6">
        <f t="shared" si="0"/>
        <v>8550</v>
      </c>
      <c r="J8" s="13"/>
    </row>
    <row r="9" ht="78" customHeight="1" spans="1:10">
      <c r="A9" s="6">
        <v>5</v>
      </c>
      <c r="B9" s="6"/>
      <c r="C9" s="6" t="s">
        <v>106</v>
      </c>
      <c r="D9" s="6" t="s">
        <v>107</v>
      </c>
      <c r="E9" s="6" t="s">
        <v>95</v>
      </c>
      <c r="F9" s="6">
        <v>4</v>
      </c>
      <c r="G9" s="6" t="s">
        <v>108</v>
      </c>
      <c r="H9" s="6">
        <v>1550</v>
      </c>
      <c r="I9" s="6">
        <f t="shared" si="0"/>
        <v>6200</v>
      </c>
      <c r="J9" s="13"/>
    </row>
    <row r="10" ht="84" customHeight="1" spans="1:10">
      <c r="A10" s="6">
        <v>6</v>
      </c>
      <c r="B10" s="6"/>
      <c r="C10" s="6" t="s">
        <v>109</v>
      </c>
      <c r="D10" s="6" t="s">
        <v>110</v>
      </c>
      <c r="E10" s="6" t="s">
        <v>95</v>
      </c>
      <c r="F10" s="6">
        <v>1</v>
      </c>
      <c r="G10" s="6" t="s">
        <v>111</v>
      </c>
      <c r="H10" s="6">
        <v>1180</v>
      </c>
      <c r="I10" s="6">
        <f t="shared" si="0"/>
        <v>1180</v>
      </c>
      <c r="J10" s="13"/>
    </row>
    <row r="11" ht="97" customHeight="1" spans="1:10">
      <c r="A11" s="6">
        <v>7</v>
      </c>
      <c r="B11" s="7"/>
      <c r="C11" s="6" t="s">
        <v>112</v>
      </c>
      <c r="D11" s="6" t="s">
        <v>113</v>
      </c>
      <c r="E11" s="6" t="s">
        <v>114</v>
      </c>
      <c r="F11" s="6">
        <v>20</v>
      </c>
      <c r="G11" s="6" t="s">
        <v>115</v>
      </c>
      <c r="H11" s="6">
        <v>1150</v>
      </c>
      <c r="I11" s="6">
        <f t="shared" si="0"/>
        <v>23000</v>
      </c>
      <c r="J11" s="13" t="s">
        <v>116</v>
      </c>
    </row>
    <row r="12" ht="85" customHeight="1" spans="1:10">
      <c r="A12" s="6">
        <v>8</v>
      </c>
      <c r="B12" s="6"/>
      <c r="C12" s="6" t="s">
        <v>117</v>
      </c>
      <c r="D12" s="6" t="s">
        <v>118</v>
      </c>
      <c r="E12" s="6" t="s">
        <v>95</v>
      </c>
      <c r="F12" s="6">
        <f>10+21</f>
        <v>31</v>
      </c>
      <c r="G12" s="6" t="s">
        <v>119</v>
      </c>
      <c r="H12" s="6">
        <v>200</v>
      </c>
      <c r="I12" s="6">
        <f t="shared" si="0"/>
        <v>6200</v>
      </c>
      <c r="J12" s="13"/>
    </row>
    <row r="13" ht="99" customHeight="1" spans="1:10">
      <c r="A13" s="6">
        <v>9</v>
      </c>
      <c r="B13" s="6"/>
      <c r="C13" s="6" t="s">
        <v>120</v>
      </c>
      <c r="D13" s="6" t="s">
        <v>121</v>
      </c>
      <c r="E13" s="6" t="s">
        <v>95</v>
      </c>
      <c r="F13" s="6">
        <v>27</v>
      </c>
      <c r="G13" s="6" t="s">
        <v>122</v>
      </c>
      <c r="H13" s="6">
        <v>420</v>
      </c>
      <c r="I13" s="6">
        <f t="shared" si="0"/>
        <v>11340</v>
      </c>
      <c r="J13" s="13"/>
    </row>
    <row r="14" ht="120" customHeight="1" spans="1:10">
      <c r="A14" s="6">
        <v>10</v>
      </c>
      <c r="B14" s="6"/>
      <c r="C14" s="6" t="s">
        <v>123</v>
      </c>
      <c r="D14" s="6" t="s">
        <v>124</v>
      </c>
      <c r="E14" s="6" t="s">
        <v>95</v>
      </c>
      <c r="F14" s="6">
        <v>2</v>
      </c>
      <c r="G14" s="6" t="s">
        <v>125</v>
      </c>
      <c r="H14" s="6">
        <v>1180</v>
      </c>
      <c r="I14" s="6">
        <f t="shared" si="0"/>
        <v>2360</v>
      </c>
      <c r="J14" s="13"/>
    </row>
    <row r="15" ht="95" customHeight="1" spans="1:10">
      <c r="A15" s="6">
        <v>11</v>
      </c>
      <c r="B15" s="6"/>
      <c r="C15" s="6" t="s">
        <v>126</v>
      </c>
      <c r="D15" s="6" t="s">
        <v>124</v>
      </c>
      <c r="E15" s="6" t="s">
        <v>95</v>
      </c>
      <c r="F15" s="6">
        <v>2</v>
      </c>
      <c r="G15" s="6" t="s">
        <v>127</v>
      </c>
      <c r="H15" s="6">
        <v>850</v>
      </c>
      <c r="I15" s="6">
        <f t="shared" si="0"/>
        <v>1700</v>
      </c>
      <c r="J15" s="13"/>
    </row>
    <row r="16" ht="93" customHeight="1" spans="1:10">
      <c r="A16" s="6">
        <v>12</v>
      </c>
      <c r="B16" s="6"/>
      <c r="C16" s="6" t="s">
        <v>128</v>
      </c>
      <c r="D16" s="6" t="s">
        <v>124</v>
      </c>
      <c r="E16" s="6" t="s">
        <v>95</v>
      </c>
      <c r="F16" s="6">
        <v>2</v>
      </c>
      <c r="G16" s="6" t="s">
        <v>129</v>
      </c>
      <c r="H16" s="6">
        <v>850</v>
      </c>
      <c r="I16" s="6">
        <f t="shared" si="0"/>
        <v>1700</v>
      </c>
      <c r="J16" s="13"/>
    </row>
    <row r="17" ht="46" customHeight="1" spans="1:10">
      <c r="A17" s="6">
        <v>13</v>
      </c>
      <c r="B17" s="8"/>
      <c r="C17" s="6" t="s">
        <v>130</v>
      </c>
      <c r="D17" s="6" t="s">
        <v>131</v>
      </c>
      <c r="E17" s="6" t="s">
        <v>95</v>
      </c>
      <c r="F17" s="6">
        <v>4</v>
      </c>
      <c r="G17" s="8" t="s">
        <v>132</v>
      </c>
      <c r="H17" s="6">
        <v>220</v>
      </c>
      <c r="I17" s="6">
        <f t="shared" si="0"/>
        <v>880</v>
      </c>
      <c r="J17" s="13"/>
    </row>
    <row r="18" ht="39" customHeight="1" spans="1:10">
      <c r="A18" s="6">
        <v>14</v>
      </c>
      <c r="B18" s="9"/>
      <c r="C18" s="6"/>
      <c r="D18" s="6" t="s">
        <v>133</v>
      </c>
      <c r="E18" s="6" t="s">
        <v>95</v>
      </c>
      <c r="F18" s="6">
        <v>4</v>
      </c>
      <c r="G18" s="9"/>
      <c r="H18" s="6">
        <v>220</v>
      </c>
      <c r="I18" s="6">
        <f t="shared" si="0"/>
        <v>880</v>
      </c>
      <c r="J18" s="13"/>
    </row>
    <row r="19" ht="51" customHeight="1" spans="1:10">
      <c r="A19" s="6">
        <v>15</v>
      </c>
      <c r="B19" s="8"/>
      <c r="C19" s="6" t="s">
        <v>130</v>
      </c>
      <c r="D19" s="6" t="s">
        <v>134</v>
      </c>
      <c r="E19" s="6" t="s">
        <v>95</v>
      </c>
      <c r="F19" s="6">
        <v>4</v>
      </c>
      <c r="G19" s="8" t="s">
        <v>132</v>
      </c>
      <c r="H19" s="6">
        <v>220</v>
      </c>
      <c r="I19" s="6">
        <f t="shared" si="0"/>
        <v>880</v>
      </c>
      <c r="J19" s="13"/>
    </row>
    <row r="20" ht="47" customHeight="1" spans="1:10">
      <c r="A20" s="6">
        <v>16</v>
      </c>
      <c r="B20" s="9"/>
      <c r="C20" s="6"/>
      <c r="D20" s="6" t="s">
        <v>135</v>
      </c>
      <c r="E20" s="6" t="s">
        <v>95</v>
      </c>
      <c r="F20" s="6">
        <v>4</v>
      </c>
      <c r="G20" s="9"/>
      <c r="H20" s="6">
        <v>220</v>
      </c>
      <c r="I20" s="6">
        <f t="shared" si="0"/>
        <v>880</v>
      </c>
      <c r="J20" s="13"/>
    </row>
    <row r="21" ht="96" customHeight="1" spans="1:10">
      <c r="A21" s="6">
        <v>17</v>
      </c>
      <c r="B21" s="6"/>
      <c r="C21" s="6" t="s">
        <v>136</v>
      </c>
      <c r="D21" s="6" t="s">
        <v>137</v>
      </c>
      <c r="E21" s="6" t="s">
        <v>95</v>
      </c>
      <c r="F21" s="6">
        <v>3</v>
      </c>
      <c r="G21" s="6" t="s">
        <v>138</v>
      </c>
      <c r="H21" s="6">
        <v>220</v>
      </c>
      <c r="I21" s="6">
        <f t="shared" si="0"/>
        <v>660</v>
      </c>
      <c r="J21" s="13"/>
    </row>
    <row r="22" ht="84" customHeight="1" spans="1:10">
      <c r="A22" s="6">
        <v>18</v>
      </c>
      <c r="B22" s="6"/>
      <c r="C22" s="6" t="s">
        <v>139</v>
      </c>
      <c r="D22" s="6" t="s">
        <v>140</v>
      </c>
      <c r="E22" s="6" t="s">
        <v>95</v>
      </c>
      <c r="F22" s="10">
        <v>30</v>
      </c>
      <c r="G22" s="6" t="s">
        <v>141</v>
      </c>
      <c r="H22" s="6">
        <v>15</v>
      </c>
      <c r="I22" s="6">
        <f t="shared" si="0"/>
        <v>450</v>
      </c>
      <c r="J22" s="13"/>
    </row>
    <row r="23" ht="88" customHeight="1" spans="1:10">
      <c r="A23" s="6">
        <v>19</v>
      </c>
      <c r="B23" s="6"/>
      <c r="C23" s="6" t="s">
        <v>142</v>
      </c>
      <c r="D23" s="6" t="s">
        <v>143</v>
      </c>
      <c r="E23" s="6" t="s">
        <v>95</v>
      </c>
      <c r="F23" s="6">
        <v>4</v>
      </c>
      <c r="G23" s="6" t="s">
        <v>144</v>
      </c>
      <c r="H23" s="6">
        <v>1100</v>
      </c>
      <c r="I23" s="6">
        <f t="shared" si="0"/>
        <v>4400</v>
      </c>
      <c r="J23" s="13"/>
    </row>
    <row r="24" ht="97" customHeight="1" spans="1:10">
      <c r="A24" s="6">
        <v>20</v>
      </c>
      <c r="B24" s="6"/>
      <c r="C24" s="6" t="s">
        <v>145</v>
      </c>
      <c r="D24" s="6" t="s">
        <v>146</v>
      </c>
      <c r="E24" s="6" t="s">
        <v>95</v>
      </c>
      <c r="F24" s="6">
        <v>30</v>
      </c>
      <c r="G24" s="6" t="s">
        <v>147</v>
      </c>
      <c r="H24" s="6">
        <v>180</v>
      </c>
      <c r="I24" s="6">
        <f t="shared" si="0"/>
        <v>5400</v>
      </c>
      <c r="J24" s="13"/>
    </row>
    <row r="25" ht="79" customHeight="1" spans="1:10">
      <c r="A25" s="6">
        <v>21</v>
      </c>
      <c r="B25" s="7"/>
      <c r="C25" s="6" t="s">
        <v>148</v>
      </c>
      <c r="D25" s="6" t="s">
        <v>149</v>
      </c>
      <c r="E25" s="6" t="s">
        <v>95</v>
      </c>
      <c r="F25" s="6">
        <v>38</v>
      </c>
      <c r="G25" s="6" t="s">
        <v>141</v>
      </c>
      <c r="H25" s="6">
        <v>20</v>
      </c>
      <c r="I25" s="6">
        <f t="shared" si="0"/>
        <v>760</v>
      </c>
      <c r="J25" s="13"/>
    </row>
    <row r="26" ht="34" customHeight="1" spans="1:10">
      <c r="A26" s="6">
        <v>22</v>
      </c>
      <c r="B26" s="8"/>
      <c r="C26" s="6"/>
      <c r="D26" s="6" t="s">
        <v>150</v>
      </c>
      <c r="E26" s="6" t="s">
        <v>95</v>
      </c>
      <c r="F26" s="6">
        <v>54</v>
      </c>
      <c r="G26" s="8" t="s">
        <v>151</v>
      </c>
      <c r="H26" s="6">
        <v>7</v>
      </c>
      <c r="I26" s="6">
        <f t="shared" si="0"/>
        <v>378</v>
      </c>
      <c r="J26" s="13"/>
    </row>
    <row r="27" ht="37.5" customHeight="1" spans="1:10">
      <c r="A27" s="6">
        <v>23</v>
      </c>
      <c r="B27" s="9"/>
      <c r="C27" s="6"/>
      <c r="D27" s="6" t="s">
        <v>150</v>
      </c>
      <c r="E27" s="6" t="s">
        <v>95</v>
      </c>
      <c r="F27" s="6"/>
      <c r="G27" s="9"/>
      <c r="H27" s="6">
        <v>7</v>
      </c>
      <c r="I27" s="6">
        <f t="shared" si="0"/>
        <v>0</v>
      </c>
      <c r="J27" s="13"/>
    </row>
    <row r="28" ht="66" customHeight="1" spans="1:10">
      <c r="A28" s="6">
        <v>24</v>
      </c>
      <c r="B28" s="6"/>
      <c r="C28" s="6"/>
      <c r="D28" s="6" t="s">
        <v>152</v>
      </c>
      <c r="E28" s="6" t="s">
        <v>95</v>
      </c>
      <c r="F28" s="6">
        <v>170</v>
      </c>
      <c r="G28" s="6" t="s">
        <v>153</v>
      </c>
      <c r="H28" s="6">
        <v>7</v>
      </c>
      <c r="I28" s="6">
        <f t="shared" si="0"/>
        <v>1190</v>
      </c>
      <c r="J28" s="13"/>
    </row>
    <row r="29" ht="71" customHeight="1" spans="1:10">
      <c r="A29" s="6">
        <v>25</v>
      </c>
      <c r="B29" s="6"/>
      <c r="C29" s="6"/>
      <c r="D29" s="6" t="s">
        <v>154</v>
      </c>
      <c r="E29" s="6" t="s">
        <v>95</v>
      </c>
      <c r="F29" s="6">
        <v>38</v>
      </c>
      <c r="G29" s="8" t="s">
        <v>151</v>
      </c>
      <c r="H29" s="6">
        <v>8</v>
      </c>
      <c r="I29" s="6">
        <f t="shared" si="0"/>
        <v>304</v>
      </c>
      <c r="J29" s="13"/>
    </row>
    <row r="30" ht="60" customHeight="1" spans="1:10">
      <c r="A30" s="6">
        <v>26</v>
      </c>
      <c r="B30" s="6"/>
      <c r="C30" s="6"/>
      <c r="D30" s="6" t="s">
        <v>155</v>
      </c>
      <c r="E30" s="6" t="s">
        <v>95</v>
      </c>
      <c r="F30" s="6">
        <v>38</v>
      </c>
      <c r="G30" s="9"/>
      <c r="H30" s="6">
        <v>11</v>
      </c>
      <c r="I30" s="6">
        <f t="shared" si="0"/>
        <v>418</v>
      </c>
      <c r="J30" s="13"/>
    </row>
    <row r="31" spans="1:10">
      <c r="A31" s="6">
        <v>27</v>
      </c>
      <c r="B31" s="8"/>
      <c r="C31" s="8" t="s">
        <v>156</v>
      </c>
      <c r="D31" s="8" t="s">
        <v>157</v>
      </c>
      <c r="E31" s="8" t="s">
        <v>95</v>
      </c>
      <c r="F31" s="8">
        <v>428</v>
      </c>
      <c r="G31" s="8" t="s">
        <v>158</v>
      </c>
      <c r="H31" s="8">
        <v>18</v>
      </c>
      <c r="I31" s="6">
        <f t="shared" si="0"/>
        <v>7704</v>
      </c>
      <c r="J31" s="13"/>
    </row>
    <row r="32" spans="1:10">
      <c r="A32" s="6">
        <v>28</v>
      </c>
      <c r="B32" s="11"/>
      <c r="C32" s="11"/>
      <c r="D32" s="11"/>
      <c r="E32" s="11"/>
      <c r="F32" s="11"/>
      <c r="G32" s="11"/>
      <c r="H32" s="11"/>
      <c r="I32" s="6">
        <f t="shared" si="0"/>
        <v>0</v>
      </c>
      <c r="J32" s="13"/>
    </row>
    <row r="33" spans="1:10">
      <c r="A33" s="6">
        <v>29</v>
      </c>
      <c r="B33" s="11"/>
      <c r="C33" s="11"/>
      <c r="D33" s="11"/>
      <c r="E33" s="11"/>
      <c r="F33" s="11"/>
      <c r="G33" s="11"/>
      <c r="H33" s="11"/>
      <c r="I33" s="6">
        <f t="shared" si="0"/>
        <v>0</v>
      </c>
      <c r="J33" s="13"/>
    </row>
    <row r="34" ht="41" customHeight="1" spans="1:10">
      <c r="A34" s="6">
        <v>30</v>
      </c>
      <c r="B34" s="9"/>
      <c r="C34" s="9"/>
      <c r="D34" s="9"/>
      <c r="E34" s="9"/>
      <c r="F34" s="9"/>
      <c r="G34" s="9"/>
      <c r="H34" s="9"/>
      <c r="I34" s="6">
        <f t="shared" si="0"/>
        <v>0</v>
      </c>
      <c r="J34" s="13"/>
    </row>
    <row r="35" ht="75" customHeight="1" spans="1:10">
      <c r="A35" s="6">
        <v>31</v>
      </c>
      <c r="B35" s="11"/>
      <c r="C35" s="11" t="s">
        <v>159</v>
      </c>
      <c r="D35" s="11" t="s">
        <v>160</v>
      </c>
      <c r="E35" s="11" t="s">
        <v>95</v>
      </c>
      <c r="F35" s="11">
        <v>794</v>
      </c>
      <c r="G35" s="8" t="s">
        <v>161</v>
      </c>
      <c r="H35" s="11">
        <v>10</v>
      </c>
      <c r="I35" s="6">
        <f t="shared" si="0"/>
        <v>7940</v>
      </c>
      <c r="J35" s="13"/>
    </row>
    <row r="36" ht="60" customHeight="1" spans="1:10">
      <c r="A36" s="6">
        <v>32</v>
      </c>
      <c r="B36" s="11"/>
      <c r="C36" s="11"/>
      <c r="D36" s="11"/>
      <c r="E36" s="11"/>
      <c r="F36" s="11"/>
      <c r="G36" s="11"/>
      <c r="H36" s="9"/>
      <c r="I36" s="6">
        <f t="shared" si="0"/>
        <v>0</v>
      </c>
      <c r="J36" s="13"/>
    </row>
    <row r="37" ht="73" customHeight="1" spans="1:10">
      <c r="A37" s="6">
        <v>35</v>
      </c>
      <c r="B37" s="6"/>
      <c r="C37" s="6" t="s">
        <v>162</v>
      </c>
      <c r="D37" s="6" t="s">
        <v>163</v>
      </c>
      <c r="E37" s="6" t="s">
        <v>95</v>
      </c>
      <c r="F37" s="6">
        <v>39</v>
      </c>
      <c r="G37" s="6" t="s">
        <v>161</v>
      </c>
      <c r="H37" s="6">
        <v>15</v>
      </c>
      <c r="I37" s="6">
        <f t="shared" si="0"/>
        <v>585</v>
      </c>
      <c r="J37" s="13"/>
    </row>
    <row r="38" ht="72" customHeight="1" spans="1:10">
      <c r="A38" s="6">
        <v>36</v>
      </c>
      <c r="B38" s="6"/>
      <c r="C38" s="6" t="s">
        <v>164</v>
      </c>
      <c r="D38" s="6" t="s">
        <v>165</v>
      </c>
      <c r="E38" s="6" t="s">
        <v>95</v>
      </c>
      <c r="F38" s="6">
        <v>39</v>
      </c>
      <c r="G38" s="6" t="s">
        <v>166</v>
      </c>
      <c r="H38" s="6">
        <v>25</v>
      </c>
      <c r="I38" s="6">
        <f t="shared" ref="I38:I73" si="1">H38*F38</f>
        <v>975</v>
      </c>
      <c r="J38" s="13"/>
    </row>
    <row r="39" ht="78" customHeight="1" spans="1:10">
      <c r="A39" s="6">
        <v>37</v>
      </c>
      <c r="B39" s="6"/>
      <c r="C39" s="6" t="s">
        <v>167</v>
      </c>
      <c r="D39" s="6" t="s">
        <v>168</v>
      </c>
      <c r="E39" s="6" t="s">
        <v>95</v>
      </c>
      <c r="F39" s="6">
        <v>38</v>
      </c>
      <c r="G39" s="6" t="s">
        <v>169</v>
      </c>
      <c r="H39" s="6">
        <v>220</v>
      </c>
      <c r="I39" s="6">
        <f t="shared" si="1"/>
        <v>8360</v>
      </c>
      <c r="J39" s="13"/>
    </row>
    <row r="40" ht="83" customHeight="1" spans="1:10">
      <c r="A40" s="6">
        <v>38</v>
      </c>
      <c r="B40" s="6"/>
      <c r="C40" s="6" t="s">
        <v>170</v>
      </c>
      <c r="D40" s="6" t="s">
        <v>171</v>
      </c>
      <c r="E40" s="6" t="s">
        <v>95</v>
      </c>
      <c r="F40" s="6">
        <v>39</v>
      </c>
      <c r="G40" s="6" t="s">
        <v>158</v>
      </c>
      <c r="H40" s="6">
        <v>16</v>
      </c>
      <c r="I40" s="6">
        <f t="shared" si="1"/>
        <v>624</v>
      </c>
      <c r="J40" s="13"/>
    </row>
    <row r="41" ht="84" customHeight="1" spans="1:10">
      <c r="A41" s="6">
        <v>39</v>
      </c>
      <c r="B41" s="12"/>
      <c r="C41" s="6" t="s">
        <v>172</v>
      </c>
      <c r="D41" s="6" t="s">
        <v>173</v>
      </c>
      <c r="E41" s="6" t="s">
        <v>95</v>
      </c>
      <c r="F41" s="6">
        <v>172</v>
      </c>
      <c r="G41" s="6" t="s">
        <v>174</v>
      </c>
      <c r="H41" s="6">
        <v>20</v>
      </c>
      <c r="I41" s="6">
        <f t="shared" si="1"/>
        <v>3440</v>
      </c>
      <c r="J41" s="13"/>
    </row>
    <row r="42" ht="72" customHeight="1" spans="1:10">
      <c r="A42" s="6">
        <v>40</v>
      </c>
      <c r="B42" s="6"/>
      <c r="C42" s="6" t="s">
        <v>175</v>
      </c>
      <c r="D42" s="6" t="s">
        <v>176</v>
      </c>
      <c r="E42" s="6" t="s">
        <v>95</v>
      </c>
      <c r="F42" s="6">
        <v>0</v>
      </c>
      <c r="G42" s="6" t="s">
        <v>177</v>
      </c>
      <c r="H42" s="6">
        <v>5</v>
      </c>
      <c r="I42" s="6">
        <f t="shared" si="1"/>
        <v>0</v>
      </c>
      <c r="J42" s="13"/>
    </row>
    <row r="43" ht="72" customHeight="1" spans="1:10">
      <c r="A43" s="6">
        <v>41</v>
      </c>
      <c r="B43" s="6"/>
      <c r="C43" s="6" t="s">
        <v>178</v>
      </c>
      <c r="D43" s="6" t="s">
        <v>179</v>
      </c>
      <c r="E43" s="6" t="s">
        <v>95</v>
      </c>
      <c r="F43" s="6">
        <v>156</v>
      </c>
      <c r="G43" s="6" t="s">
        <v>180</v>
      </c>
      <c r="H43" s="6">
        <v>11</v>
      </c>
      <c r="I43" s="6">
        <f t="shared" si="1"/>
        <v>1716</v>
      </c>
      <c r="J43" s="13"/>
    </row>
    <row r="44" ht="63" customHeight="1" spans="1:10">
      <c r="A44" s="6">
        <v>42</v>
      </c>
      <c r="B44" s="6"/>
      <c r="C44" s="6" t="s">
        <v>181</v>
      </c>
      <c r="D44" s="6" t="s">
        <v>182</v>
      </c>
      <c r="E44" s="6" t="s">
        <v>95</v>
      </c>
      <c r="F44" s="6">
        <v>443</v>
      </c>
      <c r="G44" s="6" t="s">
        <v>180</v>
      </c>
      <c r="H44" s="6">
        <v>12</v>
      </c>
      <c r="I44" s="6">
        <f t="shared" si="1"/>
        <v>5316</v>
      </c>
      <c r="J44" s="13"/>
    </row>
    <row r="45" ht="54" customHeight="1" spans="1:10">
      <c r="A45" s="6">
        <v>43</v>
      </c>
      <c r="B45" s="6"/>
      <c r="C45" s="6" t="s">
        <v>183</v>
      </c>
      <c r="D45" s="6" t="s">
        <v>182</v>
      </c>
      <c r="E45" s="6" t="s">
        <v>95</v>
      </c>
      <c r="F45" s="6">
        <f>F44</f>
        <v>443</v>
      </c>
      <c r="G45" s="6" t="s">
        <v>180</v>
      </c>
      <c r="H45" s="6">
        <v>12</v>
      </c>
      <c r="I45" s="6">
        <f t="shared" si="1"/>
        <v>5316</v>
      </c>
      <c r="J45" s="13"/>
    </row>
    <row r="46" ht="79" customHeight="1" spans="1:10">
      <c r="A46" s="6">
        <v>44</v>
      </c>
      <c r="B46" s="6"/>
      <c r="C46" s="6" t="s">
        <v>184</v>
      </c>
      <c r="D46" s="6" t="s">
        <v>185</v>
      </c>
      <c r="E46" s="6" t="s">
        <v>95</v>
      </c>
      <c r="F46" s="6">
        <v>38</v>
      </c>
      <c r="G46" s="6" t="s">
        <v>186</v>
      </c>
      <c r="H46" s="6">
        <v>175</v>
      </c>
      <c r="I46" s="6">
        <f t="shared" si="1"/>
        <v>6650</v>
      </c>
      <c r="J46" s="13"/>
    </row>
    <row r="47" ht="66" customHeight="1" spans="1:10">
      <c r="A47" s="6">
        <v>45</v>
      </c>
      <c r="B47" s="6"/>
      <c r="C47" s="6" t="s">
        <v>187</v>
      </c>
      <c r="D47" s="6" t="s">
        <v>188</v>
      </c>
      <c r="E47" s="6" t="s">
        <v>95</v>
      </c>
      <c r="F47" s="6">
        <v>30</v>
      </c>
      <c r="G47" s="6" t="s">
        <v>189</v>
      </c>
      <c r="H47" s="6">
        <v>15</v>
      </c>
      <c r="I47" s="6">
        <f t="shared" si="1"/>
        <v>450</v>
      </c>
      <c r="J47" s="13"/>
    </row>
    <row r="48" ht="87" customHeight="1" spans="1:10">
      <c r="A48" s="6">
        <v>46</v>
      </c>
      <c r="B48" s="6"/>
      <c r="C48" s="6" t="s">
        <v>190</v>
      </c>
      <c r="D48" s="6" t="s">
        <v>191</v>
      </c>
      <c r="E48" s="6" t="s">
        <v>95</v>
      </c>
      <c r="F48" s="6">
        <v>472</v>
      </c>
      <c r="G48" s="6" t="s">
        <v>192</v>
      </c>
      <c r="H48" s="6">
        <v>19.5</v>
      </c>
      <c r="I48" s="6">
        <f t="shared" si="1"/>
        <v>9204</v>
      </c>
      <c r="J48" s="13"/>
    </row>
    <row r="49" ht="67" customHeight="1" spans="1:10">
      <c r="A49" s="6">
        <v>47</v>
      </c>
      <c r="B49" s="6"/>
      <c r="C49" s="6" t="s">
        <v>193</v>
      </c>
      <c r="D49" s="6" t="s">
        <v>194</v>
      </c>
      <c r="E49" s="6" t="s">
        <v>95</v>
      </c>
      <c r="F49" s="6">
        <v>38</v>
      </c>
      <c r="G49" s="6" t="s">
        <v>195</v>
      </c>
      <c r="H49" s="6">
        <v>35</v>
      </c>
      <c r="I49" s="6">
        <f t="shared" si="1"/>
        <v>1330</v>
      </c>
      <c r="J49" s="13"/>
    </row>
    <row r="50" ht="78" customHeight="1" spans="1:10">
      <c r="A50" s="6">
        <v>48</v>
      </c>
      <c r="B50" s="6"/>
      <c r="C50" s="6" t="s">
        <v>196</v>
      </c>
      <c r="D50" s="6" t="s">
        <v>197</v>
      </c>
      <c r="E50" s="6" t="s">
        <v>95</v>
      </c>
      <c r="F50" s="6">
        <v>39</v>
      </c>
      <c r="G50" s="6" t="s">
        <v>198</v>
      </c>
      <c r="H50" s="6">
        <v>8</v>
      </c>
      <c r="I50" s="6">
        <f t="shared" si="1"/>
        <v>312</v>
      </c>
      <c r="J50" s="13"/>
    </row>
    <row r="51" ht="78" customHeight="1" spans="1:10">
      <c r="A51" s="6">
        <v>49</v>
      </c>
      <c r="B51" s="7"/>
      <c r="C51" s="6" t="s">
        <v>199</v>
      </c>
      <c r="D51" s="6" t="s">
        <v>200</v>
      </c>
      <c r="E51" s="6" t="s">
        <v>95</v>
      </c>
      <c r="F51" s="6">
        <v>37</v>
      </c>
      <c r="G51" s="6" t="s">
        <v>198</v>
      </c>
      <c r="H51" s="6">
        <v>7</v>
      </c>
      <c r="I51" s="6">
        <f t="shared" si="1"/>
        <v>259</v>
      </c>
      <c r="J51" s="13"/>
    </row>
    <row r="52" ht="51" customHeight="1" spans="1:10">
      <c r="A52" s="6">
        <v>50</v>
      </c>
      <c r="B52" s="8"/>
      <c r="C52" s="6" t="s">
        <v>201</v>
      </c>
      <c r="D52" s="6" t="s">
        <v>202</v>
      </c>
      <c r="E52" s="6" t="s">
        <v>95</v>
      </c>
      <c r="F52" s="6">
        <v>4</v>
      </c>
      <c r="G52" s="6" t="s">
        <v>203</v>
      </c>
      <c r="H52" s="6">
        <v>10</v>
      </c>
      <c r="I52" s="6">
        <f t="shared" si="1"/>
        <v>40</v>
      </c>
      <c r="J52" s="13"/>
    </row>
    <row r="53" ht="36" customHeight="1" spans="1:10">
      <c r="A53" s="6">
        <v>51</v>
      </c>
      <c r="B53" s="11"/>
      <c r="C53" s="6" t="s">
        <v>204</v>
      </c>
      <c r="D53" s="6"/>
      <c r="E53" s="6" t="s">
        <v>95</v>
      </c>
      <c r="F53" s="6">
        <v>2</v>
      </c>
      <c r="G53" s="6"/>
      <c r="H53" s="6">
        <v>10</v>
      </c>
      <c r="I53" s="6">
        <f t="shared" si="1"/>
        <v>20</v>
      </c>
      <c r="J53" s="13"/>
    </row>
    <row r="54" ht="38" customHeight="1" spans="1:10">
      <c r="A54" s="6">
        <v>52</v>
      </c>
      <c r="B54" s="11"/>
      <c r="C54" s="6" t="s">
        <v>205</v>
      </c>
      <c r="D54" s="6"/>
      <c r="E54" s="6" t="s">
        <v>95</v>
      </c>
      <c r="F54" s="6">
        <v>1</v>
      </c>
      <c r="G54" s="6"/>
      <c r="H54" s="6">
        <v>10</v>
      </c>
      <c r="I54" s="6">
        <f t="shared" si="1"/>
        <v>10</v>
      </c>
      <c r="J54" s="13"/>
    </row>
    <row r="55" ht="43" customHeight="1" spans="1:10">
      <c r="A55" s="6">
        <v>53</v>
      </c>
      <c r="B55" s="11"/>
      <c r="C55" s="6" t="s">
        <v>206</v>
      </c>
      <c r="D55" s="6"/>
      <c r="E55" s="6" t="s">
        <v>95</v>
      </c>
      <c r="F55" s="6">
        <v>2</v>
      </c>
      <c r="G55" s="6"/>
      <c r="H55" s="6">
        <v>10</v>
      </c>
      <c r="I55" s="6">
        <f t="shared" si="1"/>
        <v>20</v>
      </c>
      <c r="J55" s="13"/>
    </row>
    <row r="56" ht="33" customHeight="1" spans="1:10">
      <c r="A56" s="6">
        <v>54</v>
      </c>
      <c r="B56" s="11"/>
      <c r="C56" s="6" t="s">
        <v>207</v>
      </c>
      <c r="D56" s="6"/>
      <c r="E56" s="6" t="s">
        <v>95</v>
      </c>
      <c r="F56" s="6">
        <v>1</v>
      </c>
      <c r="G56" s="6"/>
      <c r="H56" s="6">
        <v>10</v>
      </c>
      <c r="I56" s="6">
        <f t="shared" si="1"/>
        <v>10</v>
      </c>
      <c r="J56" s="13"/>
    </row>
    <row r="57" ht="42" customHeight="1" spans="1:10">
      <c r="A57" s="6">
        <v>55</v>
      </c>
      <c r="B57" s="11"/>
      <c r="C57" s="6" t="s">
        <v>208</v>
      </c>
      <c r="D57" s="6"/>
      <c r="E57" s="6" t="s">
        <v>95</v>
      </c>
      <c r="F57" s="6">
        <v>14</v>
      </c>
      <c r="G57" s="6"/>
      <c r="H57" s="6">
        <v>10</v>
      </c>
      <c r="I57" s="6">
        <f t="shared" si="1"/>
        <v>140</v>
      </c>
      <c r="J57" s="13"/>
    </row>
    <row r="58" ht="41" customHeight="1" spans="1:10">
      <c r="A58" s="6">
        <v>56</v>
      </c>
      <c r="B58" s="9"/>
      <c r="C58" s="6" t="s">
        <v>209</v>
      </c>
      <c r="D58" s="6"/>
      <c r="E58" s="6" t="s">
        <v>95</v>
      </c>
      <c r="F58" s="6">
        <v>1</v>
      </c>
      <c r="G58" s="6"/>
      <c r="H58" s="6">
        <v>10</v>
      </c>
      <c r="I58" s="6">
        <f t="shared" si="1"/>
        <v>10</v>
      </c>
      <c r="J58" s="13"/>
    </row>
    <row r="59" ht="60" customHeight="1" spans="1:10">
      <c r="A59" s="6">
        <v>57</v>
      </c>
      <c r="B59" s="6"/>
      <c r="C59" s="6" t="s">
        <v>210</v>
      </c>
      <c r="D59" s="6" t="s">
        <v>211</v>
      </c>
      <c r="E59" s="6" t="s">
        <v>95</v>
      </c>
      <c r="F59" s="6">
        <v>10</v>
      </c>
      <c r="G59" s="6" t="s">
        <v>203</v>
      </c>
      <c r="H59" s="6">
        <v>7</v>
      </c>
      <c r="I59" s="6">
        <f t="shared" si="1"/>
        <v>70</v>
      </c>
      <c r="J59" s="13"/>
    </row>
    <row r="60" ht="72" customHeight="1" spans="1:10">
      <c r="A60" s="6">
        <v>58</v>
      </c>
      <c r="B60" s="6"/>
      <c r="C60" s="6" t="s">
        <v>212</v>
      </c>
      <c r="D60" s="6" t="s">
        <v>197</v>
      </c>
      <c r="E60" s="6" t="s">
        <v>95</v>
      </c>
      <c r="F60" s="6">
        <v>30</v>
      </c>
      <c r="G60" s="6" t="s">
        <v>213</v>
      </c>
      <c r="H60" s="6">
        <v>15</v>
      </c>
      <c r="I60" s="6">
        <f t="shared" si="1"/>
        <v>450</v>
      </c>
      <c r="J60" s="13"/>
    </row>
    <row r="61" ht="74" customHeight="1" spans="1:10">
      <c r="A61" s="6">
        <v>59</v>
      </c>
      <c r="B61" s="7"/>
      <c r="C61" s="6" t="s">
        <v>214</v>
      </c>
      <c r="D61" s="6" t="s">
        <v>215</v>
      </c>
      <c r="E61" s="6" t="s">
        <v>95</v>
      </c>
      <c r="F61" s="6">
        <v>50</v>
      </c>
      <c r="G61" s="6" t="s">
        <v>213</v>
      </c>
      <c r="H61" s="6">
        <v>15</v>
      </c>
      <c r="I61" s="6">
        <f t="shared" si="1"/>
        <v>750</v>
      </c>
      <c r="J61" s="13"/>
    </row>
    <row r="62" ht="61" customHeight="1" spans="1:10">
      <c r="A62" s="6">
        <v>60</v>
      </c>
      <c r="B62" s="7"/>
      <c r="C62" s="6" t="s">
        <v>216</v>
      </c>
      <c r="D62" s="6" t="s">
        <v>217</v>
      </c>
      <c r="E62" s="6" t="s">
        <v>95</v>
      </c>
      <c r="F62" s="6">
        <v>10</v>
      </c>
      <c r="G62" s="6" t="s">
        <v>218</v>
      </c>
      <c r="H62" s="6">
        <v>10</v>
      </c>
      <c r="I62" s="6">
        <f t="shared" si="1"/>
        <v>100</v>
      </c>
      <c r="J62" s="13"/>
    </row>
    <row r="63" ht="57" customHeight="1" spans="1:10">
      <c r="A63" s="6">
        <v>61</v>
      </c>
      <c r="B63" s="6"/>
      <c r="C63" s="6" t="s">
        <v>219</v>
      </c>
      <c r="D63" s="6" t="s">
        <v>220</v>
      </c>
      <c r="E63" s="6" t="s">
        <v>95</v>
      </c>
      <c r="F63" s="6">
        <v>0</v>
      </c>
      <c r="G63" s="6" t="s">
        <v>221</v>
      </c>
      <c r="H63" s="6">
        <v>15</v>
      </c>
      <c r="I63" s="6">
        <f t="shared" si="1"/>
        <v>0</v>
      </c>
      <c r="J63" s="13"/>
    </row>
    <row r="64" ht="69" customHeight="1" spans="1:10">
      <c r="A64" s="6">
        <v>62</v>
      </c>
      <c r="B64" s="6"/>
      <c r="C64" s="6" t="s">
        <v>222</v>
      </c>
      <c r="D64" s="6" t="s">
        <v>217</v>
      </c>
      <c r="E64" s="6" t="s">
        <v>95</v>
      </c>
      <c r="F64" s="6">
        <v>1</v>
      </c>
      <c r="G64" s="6" t="s">
        <v>223</v>
      </c>
      <c r="H64" s="6">
        <v>12</v>
      </c>
      <c r="I64" s="6">
        <f t="shared" si="1"/>
        <v>12</v>
      </c>
      <c r="J64" s="13"/>
    </row>
    <row r="65" ht="78" customHeight="1" spans="1:10">
      <c r="A65" s="6">
        <v>63</v>
      </c>
      <c r="B65" s="6"/>
      <c r="C65" s="6" t="s">
        <v>224</v>
      </c>
      <c r="D65" s="6" t="s">
        <v>225</v>
      </c>
      <c r="E65" s="6" t="s">
        <v>95</v>
      </c>
      <c r="F65" s="6">
        <v>2</v>
      </c>
      <c r="G65" s="6" t="s">
        <v>226</v>
      </c>
      <c r="H65" s="6">
        <v>35</v>
      </c>
      <c r="I65" s="6">
        <f t="shared" si="1"/>
        <v>70</v>
      </c>
      <c r="J65" s="13"/>
    </row>
    <row r="66" ht="83" customHeight="1" spans="1:10">
      <c r="A66" s="6">
        <v>64</v>
      </c>
      <c r="B66" s="8"/>
      <c r="C66" s="6" t="s">
        <v>227</v>
      </c>
      <c r="D66" s="6" t="s">
        <v>228</v>
      </c>
      <c r="E66" s="6" t="s">
        <v>95</v>
      </c>
      <c r="F66" s="6">
        <v>2</v>
      </c>
      <c r="G66" s="6" t="s">
        <v>229</v>
      </c>
      <c r="H66" s="6">
        <v>63</v>
      </c>
      <c r="I66" s="6">
        <f t="shared" si="1"/>
        <v>126</v>
      </c>
      <c r="J66" s="13"/>
    </row>
    <row r="67" ht="64" customHeight="1" spans="1:10">
      <c r="A67" s="6">
        <v>65</v>
      </c>
      <c r="B67" s="9"/>
      <c r="C67" s="6" t="s">
        <v>230</v>
      </c>
      <c r="D67" s="6" t="s">
        <v>228</v>
      </c>
      <c r="E67" s="6" t="s">
        <v>95</v>
      </c>
      <c r="F67" s="6">
        <v>6</v>
      </c>
      <c r="G67" s="6" t="s">
        <v>229</v>
      </c>
      <c r="H67" s="6">
        <v>63</v>
      </c>
      <c r="I67" s="6">
        <f t="shared" si="1"/>
        <v>378</v>
      </c>
      <c r="J67" s="13"/>
    </row>
    <row r="68" ht="87" customHeight="1" spans="1:10">
      <c r="A68" s="6">
        <v>66</v>
      </c>
      <c r="B68" s="6"/>
      <c r="C68" s="6" t="s">
        <v>231</v>
      </c>
      <c r="D68" s="6" t="s">
        <v>217</v>
      </c>
      <c r="E68" s="6" t="s">
        <v>95</v>
      </c>
      <c r="F68" s="6">
        <v>5</v>
      </c>
      <c r="G68" s="6" t="s">
        <v>229</v>
      </c>
      <c r="H68" s="6">
        <v>10</v>
      </c>
      <c r="I68" s="6">
        <f t="shared" si="1"/>
        <v>50</v>
      </c>
      <c r="J68" s="13"/>
    </row>
    <row r="69" ht="72" customHeight="1" spans="1:10">
      <c r="A69" s="6">
        <v>67</v>
      </c>
      <c r="B69" s="6"/>
      <c r="C69" s="6" t="s">
        <v>232</v>
      </c>
      <c r="D69" s="6" t="s">
        <v>233</v>
      </c>
      <c r="E69" s="6" t="s">
        <v>95</v>
      </c>
      <c r="F69" s="6">
        <v>10</v>
      </c>
      <c r="G69" s="6" t="s">
        <v>223</v>
      </c>
      <c r="H69" s="6">
        <v>15</v>
      </c>
      <c r="I69" s="6">
        <f t="shared" si="1"/>
        <v>150</v>
      </c>
      <c r="J69" s="13"/>
    </row>
    <row r="70" ht="92" customHeight="1" spans="1:10">
      <c r="A70" s="6">
        <v>68</v>
      </c>
      <c r="B70" s="6"/>
      <c r="C70" s="6" t="s">
        <v>234</v>
      </c>
      <c r="D70" s="6" t="s">
        <v>228</v>
      </c>
      <c r="E70" s="6" t="s">
        <v>95</v>
      </c>
      <c r="F70" s="6">
        <v>20</v>
      </c>
      <c r="G70" s="6" t="s">
        <v>223</v>
      </c>
      <c r="H70" s="6">
        <v>175</v>
      </c>
      <c r="I70" s="6">
        <f t="shared" si="1"/>
        <v>3500</v>
      </c>
      <c r="J70" s="13"/>
    </row>
    <row r="71" ht="72" customHeight="1" spans="1:10">
      <c r="A71" s="6">
        <v>69</v>
      </c>
      <c r="B71" s="6"/>
      <c r="C71" s="6" t="s">
        <v>235</v>
      </c>
      <c r="D71" s="6" t="s">
        <v>236</v>
      </c>
      <c r="E71" s="6" t="s">
        <v>95</v>
      </c>
      <c r="F71" s="6">
        <f>26+160</f>
        <v>186</v>
      </c>
      <c r="G71" s="6" t="s">
        <v>237</v>
      </c>
      <c r="H71" s="6">
        <v>40</v>
      </c>
      <c r="I71" s="6">
        <f t="shared" si="1"/>
        <v>7440</v>
      </c>
      <c r="J71" s="13"/>
    </row>
    <row r="72" ht="66" customHeight="1" spans="1:10">
      <c r="A72" s="6">
        <v>70</v>
      </c>
      <c r="B72" s="6"/>
      <c r="C72" s="6" t="s">
        <v>238</v>
      </c>
      <c r="D72" s="6" t="s">
        <v>228</v>
      </c>
      <c r="E72" s="6" t="s">
        <v>95</v>
      </c>
      <c r="F72" s="6">
        <v>2</v>
      </c>
      <c r="G72" s="6" t="s">
        <v>229</v>
      </c>
      <c r="H72" s="6">
        <v>70</v>
      </c>
      <c r="I72" s="6">
        <f t="shared" si="1"/>
        <v>140</v>
      </c>
      <c r="J72" s="13"/>
    </row>
    <row r="73" ht="66" customHeight="1" spans="1:10">
      <c r="A73" s="6">
        <v>71</v>
      </c>
      <c r="B73" s="6"/>
      <c r="C73" s="6" t="s">
        <v>239</v>
      </c>
      <c r="D73" s="6" t="s">
        <v>240</v>
      </c>
      <c r="E73" s="6" t="s">
        <v>241</v>
      </c>
      <c r="F73" s="6">
        <v>2</v>
      </c>
      <c r="G73" s="6" t="s">
        <v>242</v>
      </c>
      <c r="H73" s="6">
        <v>1846.5</v>
      </c>
      <c r="I73" s="6">
        <f t="shared" si="1"/>
        <v>3693</v>
      </c>
      <c r="J73" s="13"/>
    </row>
    <row r="74" ht="27" customHeight="1" spans="1:10">
      <c r="A74" s="6">
        <v>76</v>
      </c>
      <c r="B74" s="13" t="s">
        <v>243</v>
      </c>
      <c r="C74" s="14"/>
      <c r="D74" s="14"/>
      <c r="E74" s="14"/>
      <c r="F74" s="14"/>
      <c r="G74" s="14"/>
      <c r="H74" s="14"/>
      <c r="I74" s="13">
        <f>SUM(I5:I73)</f>
        <v>166560</v>
      </c>
      <c r="J74" s="13"/>
    </row>
    <row r="75" ht="22" customHeight="1" spans="1:10">
      <c r="A75" s="15" t="s">
        <v>62</v>
      </c>
      <c r="B75" s="15" t="s">
        <v>244</v>
      </c>
      <c r="C75" s="15"/>
      <c r="D75" s="15"/>
      <c r="E75" s="15"/>
      <c r="F75" s="15"/>
      <c r="G75" s="15"/>
      <c r="H75" s="14"/>
      <c r="I75" s="14"/>
      <c r="J75" s="14"/>
    </row>
    <row r="76" ht="33" customHeight="1" spans="1:10">
      <c r="A76" s="15">
        <v>1</v>
      </c>
      <c r="B76" s="15"/>
      <c r="C76" s="6" t="s">
        <v>245</v>
      </c>
      <c r="D76" s="15" t="s">
        <v>202</v>
      </c>
      <c r="E76" s="13" t="s">
        <v>95</v>
      </c>
      <c r="F76" s="16">
        <v>202</v>
      </c>
      <c r="G76" s="6" t="s">
        <v>246</v>
      </c>
      <c r="H76" s="6">
        <v>7</v>
      </c>
      <c r="I76" s="6">
        <f t="shared" ref="I76:I81" si="2">H76*F76</f>
        <v>1414</v>
      </c>
      <c r="J76" s="6"/>
    </row>
    <row r="77" ht="57" customHeight="1" spans="1:10">
      <c r="A77" s="15">
        <v>2</v>
      </c>
      <c r="B77" s="15"/>
      <c r="C77" s="6" t="s">
        <v>184</v>
      </c>
      <c r="D77" s="15" t="s">
        <v>185</v>
      </c>
      <c r="E77" s="13" t="s">
        <v>95</v>
      </c>
      <c r="F77" s="16">
        <v>1</v>
      </c>
      <c r="G77" s="6" t="s">
        <v>186</v>
      </c>
      <c r="H77" s="6">
        <v>175</v>
      </c>
      <c r="I77" s="6">
        <f t="shared" si="2"/>
        <v>175</v>
      </c>
      <c r="J77" s="6"/>
    </row>
    <row r="78" ht="55" customHeight="1" spans="1:10">
      <c r="A78" s="15">
        <v>3</v>
      </c>
      <c r="B78" s="15"/>
      <c r="C78" s="6" t="s">
        <v>235</v>
      </c>
      <c r="D78" s="15" t="s">
        <v>236</v>
      </c>
      <c r="E78" s="13" t="s">
        <v>95</v>
      </c>
      <c r="F78" s="16">
        <v>1</v>
      </c>
      <c r="G78" s="6" t="s">
        <v>237</v>
      </c>
      <c r="H78" s="6">
        <v>40</v>
      </c>
      <c r="I78" s="6">
        <f t="shared" si="2"/>
        <v>40</v>
      </c>
      <c r="J78" s="6"/>
    </row>
    <row r="79" ht="54" customHeight="1" spans="1:10">
      <c r="A79" s="15">
        <v>4</v>
      </c>
      <c r="B79" s="15"/>
      <c r="C79" s="6" t="s">
        <v>181</v>
      </c>
      <c r="D79" s="15" t="s">
        <v>182</v>
      </c>
      <c r="E79" s="13" t="s">
        <v>95</v>
      </c>
      <c r="F79" s="16">
        <v>4</v>
      </c>
      <c r="G79" s="6" t="s">
        <v>180</v>
      </c>
      <c r="H79" s="6">
        <v>10</v>
      </c>
      <c r="I79" s="6">
        <f t="shared" si="2"/>
        <v>40</v>
      </c>
      <c r="J79" s="6"/>
    </row>
    <row r="80" ht="45" customHeight="1" spans="1:10">
      <c r="A80" s="15">
        <v>5</v>
      </c>
      <c r="B80" s="15"/>
      <c r="C80" s="6" t="s">
        <v>162</v>
      </c>
      <c r="D80" s="15" t="s">
        <v>163</v>
      </c>
      <c r="E80" s="13" t="s">
        <v>95</v>
      </c>
      <c r="F80" s="16">
        <v>1</v>
      </c>
      <c r="G80" s="6" t="s">
        <v>161</v>
      </c>
      <c r="H80" s="6">
        <v>15</v>
      </c>
      <c r="I80" s="6">
        <f t="shared" si="2"/>
        <v>15</v>
      </c>
      <c r="J80" s="6"/>
    </row>
    <row r="81" ht="45" customHeight="1" spans="1:10">
      <c r="A81" s="15">
        <v>6</v>
      </c>
      <c r="B81" s="15"/>
      <c r="C81" s="6" t="s">
        <v>246</v>
      </c>
      <c r="D81" s="15" t="s">
        <v>247</v>
      </c>
      <c r="E81" s="13" t="s">
        <v>95</v>
      </c>
      <c r="F81" s="17">
        <v>8</v>
      </c>
      <c r="G81" s="6" t="s">
        <v>246</v>
      </c>
      <c r="H81" s="6">
        <v>7</v>
      </c>
      <c r="I81" s="6">
        <f t="shared" si="2"/>
        <v>56</v>
      </c>
      <c r="J81" s="6"/>
    </row>
    <row r="82" ht="33" customHeight="1" spans="1:10">
      <c r="A82" s="15">
        <v>7</v>
      </c>
      <c r="B82" s="15" t="s">
        <v>243</v>
      </c>
      <c r="C82" s="15"/>
      <c r="D82" s="15"/>
      <c r="E82" s="15"/>
      <c r="F82" s="15"/>
      <c r="G82" s="15"/>
      <c r="H82" s="6"/>
      <c r="I82" s="6">
        <f>SUM(I76:I81)</f>
        <v>1740</v>
      </c>
      <c r="J82" s="6"/>
    </row>
    <row r="83" ht="33" customHeight="1" spans="1:10">
      <c r="A83" s="15" t="s">
        <v>65</v>
      </c>
      <c r="B83" s="15" t="s">
        <v>248</v>
      </c>
      <c r="C83" s="15"/>
      <c r="D83" s="15"/>
      <c r="E83" s="15"/>
      <c r="F83" s="15"/>
      <c r="G83" s="15"/>
      <c r="H83" s="6"/>
      <c r="I83" s="6">
        <f>I82+I74</f>
        <v>168300</v>
      </c>
      <c r="J83" s="6"/>
    </row>
    <row r="84" ht="22" customHeight="1"/>
  </sheetData>
  <autoFilter xmlns:etc="http://www.wps.cn/officeDocument/2017/etCustomData" ref="A4:T83" etc:filterBottomFollowUsedRange="0">
    <extLst/>
  </autoFilter>
  <mergeCells count="39">
    <mergeCell ref="A1:J1"/>
    <mergeCell ref="A2:A3"/>
    <mergeCell ref="B2:B3"/>
    <mergeCell ref="B17:B18"/>
    <mergeCell ref="B19:B20"/>
    <mergeCell ref="B26:B27"/>
    <mergeCell ref="B31:B34"/>
    <mergeCell ref="B35:B36"/>
    <mergeCell ref="B52:B58"/>
    <mergeCell ref="B66:B67"/>
    <mergeCell ref="C2:C3"/>
    <mergeCell ref="C17:C18"/>
    <mergeCell ref="C19:C20"/>
    <mergeCell ref="C25:C30"/>
    <mergeCell ref="C31:C34"/>
    <mergeCell ref="C35:C36"/>
    <mergeCell ref="D2:D3"/>
    <mergeCell ref="D31:D34"/>
    <mergeCell ref="D35:D36"/>
    <mergeCell ref="D52:D58"/>
    <mergeCell ref="E2:E3"/>
    <mergeCell ref="E31:E34"/>
    <mergeCell ref="E35:E36"/>
    <mergeCell ref="F2:F3"/>
    <mergeCell ref="F31:F34"/>
    <mergeCell ref="F35:F36"/>
    <mergeCell ref="G2:G3"/>
    <mergeCell ref="G17:G18"/>
    <mergeCell ref="G19:G20"/>
    <mergeCell ref="G26:G27"/>
    <mergeCell ref="G29:G30"/>
    <mergeCell ref="G31:G34"/>
    <mergeCell ref="G35:G36"/>
    <mergeCell ref="G52:G58"/>
    <mergeCell ref="H2:H3"/>
    <mergeCell ref="H31:H34"/>
    <mergeCell ref="H35:H36"/>
    <mergeCell ref="I2:I3"/>
    <mergeCell ref="J2:J3"/>
  </mergeCells>
  <pageMargins left="0.75" right="0.75" top="1" bottom="1" header="0.5" footer="0.5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" sqref="B2"/>
    </sheetView>
  </sheetViews>
  <sheetFormatPr defaultColWidth="9" defaultRowHeight="13.5"/>
  <sheetData/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" sqref="K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目录</vt:lpstr>
      <vt:lpstr>结算汇总表</vt:lpstr>
      <vt:lpstr>结算明细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张磊</dc:creator>
  <cp:lastModifiedBy>AA</cp:lastModifiedBy>
  <dcterms:created xsi:type="dcterms:W3CDTF">2022-12-12T00:39:00Z</dcterms:created>
  <dcterms:modified xsi:type="dcterms:W3CDTF">2025-03-06T02:46:52Z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CB54D8735F31427F94119AE74333D704</vt:lpwstr>
  </property>
  <property fmtid="{D5CDD505-2E9C-101B-9397-08002B2CF9AE}" pid="3" name="KSOProductBuildVer">
    <vt:lpwstr>2052-12.1.0.20305</vt:lpwstr>
  </property>
</Properties>
</file>