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目录" sheetId="3" r:id="rId1"/>
    <sheet name="结算汇总表" sheetId="2" r:id="rId2"/>
    <sheet name="结算明细" sheetId="1" r:id="rId3"/>
  </sheets>
  <definedNames>
    <definedName name="_xlnm._FilterDatabase" localSheetId="2" hidden="1">结算明细!$A$3:$M$70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<sst xmlns="http://schemas.openxmlformats.org/spreadsheetml/2006/main" count="364" uniqueCount="245">
  <si>
    <t>洛宁山水文苑1#2#9#10#楼标识标牌工程合同结算资料存档目录</t>
  </si>
  <si>
    <t>序号</t>
  </si>
  <si>
    <t>名称</t>
  </si>
  <si>
    <t>份/页</t>
  </si>
  <si>
    <t>页码</t>
  </si>
  <si>
    <t>原件/复印件</t>
  </si>
  <si>
    <t>备注</t>
  </si>
  <si>
    <t>洛宁山水文苑1#2#9#10#楼标识标牌工程合同结算审批表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</si>
  <si>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</si>
  <si>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</si>
  <si>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</si>
  <si>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</si>
  <si>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</si>
  <si>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</si>
  <si>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</si>
  <si>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</si>
  <si>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</si>
  <si>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</si>
  <si>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</si>
  <si>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1份4页</t>
  </si>
  <si>
    <t>第5-8页</t>
  </si>
  <si>
    <t>结算申请单</t>
  </si>
  <si>
    <t>第9页</t>
  </si>
  <si>
    <t>结算通知书</t>
  </si>
  <si>
    <t>第10页</t>
  </si>
  <si>
    <t>授权委托书</t>
  </si>
  <si>
    <t>第11页</t>
  </si>
  <si>
    <t>工程往来账目明细</t>
  </si>
  <si>
    <t>第12页</t>
  </si>
  <si>
    <t>工程结算工作交接单</t>
  </si>
  <si>
    <t>第13页</t>
  </si>
  <si>
    <t>水电费结清证明那</t>
  </si>
  <si>
    <t>第14页</t>
  </si>
  <si>
    <t>验收单</t>
  </si>
  <si>
    <t>1份7页</t>
  </si>
  <si>
    <t>第15-20页</t>
  </si>
  <si>
    <t>合同审批</t>
  </si>
  <si>
    <t>册</t>
  </si>
  <si>
    <t>1册</t>
  </si>
  <si>
    <t>造价师：</t>
  </si>
  <si>
    <t>日期：</t>
  </si>
  <si>
    <t>洛宁山水文苑1#2#9#10#楼标识标牌工程合同结算汇总表</t>
  </si>
  <si>
    <t xml:space="preserve">合同编号：LNSSWY-JP-072                                 合同金额： 71544.00  元 </t>
  </si>
  <si>
    <t>合同名称：洛宁山水文苑1#2#9#10#楼标识标牌工程合同</t>
  </si>
  <si>
    <t>甲    方：洛阳浩德浩康置业有限公司</t>
  </si>
  <si>
    <t>乙    方：河南东匠标识标牌有限公司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</si>
  <si>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</si>
  <si>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</si>
  <si>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</si>
  <si>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</si>
  <si>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</si>
  <si>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</si>
  <si>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</si>
  <si>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</si>
  <si>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</si>
  <si>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</si>
  <si>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</si>
  <si>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</si>
  <si>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</si>
  <si>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</si>
  <si>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</si>
  <si>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</si>
  <si>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</si>
  <si>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</si>
  <si>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</si>
  <si>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</si>
  <si>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</si>
  <si>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</si>
  <si>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</si>
  <si>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</si>
  <si>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</si>
  <si>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</si>
  <si>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</si>
  <si>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</si>
  <si>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</si>
  <si>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</si>
  <si>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</si>
  <si>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</si>
  <si>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</si>
  <si>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</si>
  <si>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洛宁山水文苑1#2#9#10#楼标识标牌工程量清单</t>
  </si>
  <si>
    <t>图片</t>
  </si>
  <si>
    <t>参考规格（mm）</t>
  </si>
  <si>
    <t>单位</t>
  </si>
  <si>
    <t>制作数量</t>
  </si>
  <si>
    <t>材质</t>
  </si>
  <si>
    <r>
      <rPr>
        <b/>
        <sz val="10"/>
        <color theme="1"/>
        <rFont val="宋体"/>
        <charset val="134"/>
      </rPr>
      <t>含</t>
    </r>
    <r>
      <rPr>
        <b/>
        <u/>
        <sz val="10"/>
        <color theme="1"/>
        <rFont val="宋体"/>
        <charset val="134"/>
      </rPr>
      <t xml:space="preserve"> 3%</t>
    </r>
    <r>
      <rPr>
        <b/>
        <sz val="10"/>
        <color theme="1"/>
        <rFont val="宋体"/>
        <charset val="134"/>
      </rPr>
      <t>税固定综合单价（元）</t>
    </r>
  </si>
  <si>
    <t>含税总价（元）</t>
  </si>
  <si>
    <t>总平面图</t>
  </si>
  <si>
    <t>1635*1300</t>
  </si>
  <si>
    <t>个</t>
  </si>
  <si>
    <t>1.2mm不锈钢激光切割造型 焊接精工打磨 烤漆工艺，图文丝网印刷；含预埋件。</t>
  </si>
  <si>
    <t>访客请登记</t>
  </si>
  <si>
    <t>300*120</t>
  </si>
  <si>
    <t>1.2m不锈钢激光切割造型烤漆，图文丝网印刷</t>
  </si>
  <si>
    <t>多功能指示牌</t>
  </si>
  <si>
    <t>2600*1140</t>
  </si>
  <si>
    <t>1.2mm不锈钢激光切割造型焊接精工打磨采用汽车烤漆，圆管Φ76*3mm，烤漆，箭头：图文丝网印刷。</t>
  </si>
  <si>
    <t>户外公告栏</t>
  </si>
  <si>
    <t>2430*2100</t>
  </si>
  <si>
    <t>1.2mm不锈钢激光切割造型焊接精工打磨采用汽车烤漆，图文丝网印刷；内框：采用8mm钢化玻璃，背开门工艺；方管建议100*3mm，烤漆。</t>
  </si>
  <si>
    <t>不含公告内容页</t>
  </si>
  <si>
    <t>文明公约</t>
  </si>
  <si>
    <t>1650*780</t>
  </si>
  <si>
    <t>1.2mm不锈钢激光切割造型焊接精工打磨采用汽车烤漆，内框文字：图文丝网印刷；立柱80*80*3方管烤漆。</t>
  </si>
  <si>
    <t>物业服务中心</t>
  </si>
  <si>
    <t>2000*500*60</t>
  </si>
  <si>
    <t>1.2mm不锈钢激光切割造型分层焊接精工打磨采用汽车烤漆，部分内容图文丝印或者采用UV打印方式。</t>
  </si>
  <si>
    <t>景观垃圾桶</t>
  </si>
  <si>
    <t>1070*535*950</t>
  </si>
  <si>
    <t>组</t>
  </si>
  <si>
    <t>1.2mm不锈钢激光切割造型焊接精工打磨 油漆采用汽车烤漆，垃圾桶花纹采用，3mm不锈钢雕刻，假山以及logo文字采用丝印。</t>
  </si>
  <si>
    <t>顶部增加吸烟凹槽(不含石子)</t>
  </si>
  <si>
    <t>警示牌（水泵接合器、消火栓）</t>
  </si>
  <si>
    <t>400*240*30</t>
  </si>
  <si>
    <t>1.0mm不锈钢激光切割造型焊接精工打磨 油漆采用汽车烤漆，图文丝网印刷；方管30*30*2mm，烤漆</t>
  </si>
  <si>
    <t>楼栋牌</t>
  </si>
  <si>
    <t>625*1000*30</t>
  </si>
  <si>
    <t>1.0mm不锈钢激光切割造型焊接精工打磨 油漆采用汽车烤漆，logo文字以及假山采用丝网印刷或者UV打印工艺。</t>
  </si>
  <si>
    <t>停车场指示标识</t>
  </si>
  <si>
    <t>500*2000*70</t>
  </si>
  <si>
    <t>1.2mm不锈钢激光切割造型做分层焊接精工打磨 油漆采用汽车烤漆，图文丝网印刷；logo丝印，不发光。</t>
  </si>
  <si>
    <t>禁鸣限速</t>
  </si>
  <si>
    <t>65*3mm不锈钢圆管，激光切割颜色采用汽车烤漆，板面采用1.0mm不锈钢板或者采用铝板表面贴 反光膜粘贴</t>
  </si>
  <si>
    <t>转弯慢行</t>
  </si>
  <si>
    <t>1.2mm不锈钢激光切割造型烤漆，反光膜粘贴，圆管Φ60*3mm，烤漆</t>
  </si>
  <si>
    <t>草地牌</t>
  </si>
  <si>
    <t>650*730*30</t>
  </si>
  <si>
    <t>1.0mm不锈钢激光切割造型做分层焊接精工打磨 油漆采用汽车烤漆，图文丝网印刷，单面。</t>
  </si>
  <si>
    <t>520*700*30</t>
  </si>
  <si>
    <t>310*700*30</t>
  </si>
  <si>
    <t>420*600*30</t>
  </si>
  <si>
    <t>戏水牌</t>
  </si>
  <si>
    <t>450*750*30</t>
  </si>
  <si>
    <t>　1.0mm不锈钢激光切割造型做分层焊接精工打磨 油漆采用汽车烤漆，图文丝网印刷，单面。</t>
  </si>
  <si>
    <t>树铭牌</t>
  </si>
  <si>
    <t>210*145*8</t>
  </si>
  <si>
    <t>8mmPVC雕刻，汽车烤漆，图文丝网印刷</t>
  </si>
  <si>
    <t>宠物便桶</t>
  </si>
  <si>
    <t>2200*400*360</t>
  </si>
  <si>
    <t>1.0mm不锈钢激光切割造型焊接精工打磨采用汽车烤漆，图文丝网印刷；立柱方管60*60*3mm</t>
  </si>
  <si>
    <t>人字牌</t>
  </si>
  <si>
    <t>500*250*30</t>
  </si>
  <si>
    <t>1.0mm不锈钢切割焊接，汽车烤漆，文案采用：喷漆印刷或者UV打印形式。</t>
  </si>
  <si>
    <t>温馨提示</t>
  </si>
  <si>
    <t>500*290*8</t>
  </si>
  <si>
    <t>180*60*3</t>
  </si>
  <si>
    <t>3mm亚克力雕刻，汽车烤漆，图文背印</t>
  </si>
  <si>
    <t>300*135*5</t>
  </si>
  <si>
    <t>5mmPVC雕刻，汽车烤漆，图文丝网印刷</t>
  </si>
  <si>
    <t>210*175*3</t>
  </si>
  <si>
    <t>200*60*3</t>
  </si>
  <si>
    <t>电梯厅楼层牌</t>
  </si>
  <si>
    <t>240*265*8</t>
  </si>
  <si>
    <t>8mmPVC雕刻汽车烤漆，图文丝网印刷</t>
  </si>
  <si>
    <t>门牌号</t>
  </si>
  <si>
    <t>220*90*5</t>
  </si>
  <si>
    <t>5mm亚克力雕刻，文字内容背丝印，背烤漆</t>
  </si>
  <si>
    <t>电梯标识</t>
  </si>
  <si>
    <t>270*120*5</t>
  </si>
  <si>
    <t>电梯安全提示标识</t>
  </si>
  <si>
    <t>200*500*3</t>
  </si>
  <si>
    <t>3mm亚克力雕刻背烤漆，内容背丝印</t>
  </si>
  <si>
    <t>单元宣传栏</t>
  </si>
  <si>
    <t>900*800*10</t>
  </si>
  <si>
    <t>10mmPVC雕刻，汽车烤漆，logo文字边框丝印；5mm亚克力插槽（A4）</t>
  </si>
  <si>
    <t>乘梯须知</t>
  </si>
  <si>
    <t>200*310*8</t>
  </si>
  <si>
    <t>消防步梯楼层牌(13层楼栋楼梯间)</t>
  </si>
  <si>
    <t>240*265</t>
  </si>
  <si>
    <t>8mmPVC雕刻烤漆，图文丝网印刷</t>
  </si>
  <si>
    <t>消火栓使用方法</t>
  </si>
  <si>
    <t>300*300</t>
  </si>
  <si>
    <t>高清写真粘贴</t>
  </si>
  <si>
    <t>防火门</t>
  </si>
  <si>
    <t>240*100</t>
  </si>
  <si>
    <t>5mm亚克力雕刻，图文背印、汽车烤漆</t>
  </si>
  <si>
    <t>水暖井</t>
  </si>
  <si>
    <t>240*100*5</t>
  </si>
  <si>
    <t>强弱电井</t>
  </si>
  <si>
    <t>单元大堂管家介绍</t>
  </si>
  <si>
    <t>594*420</t>
  </si>
  <si>
    <t>5mm亚克力，背印，亚克力插槽60*90</t>
  </si>
  <si>
    <t>紧急按钮</t>
  </si>
  <si>
    <t>220*70</t>
  </si>
  <si>
    <t>2+2亚克力板</t>
  </si>
  <si>
    <t>消防设备巡检卡</t>
  </si>
  <si>
    <t>170*150*5</t>
  </si>
  <si>
    <t>5mm亚克力雕刻背烤漆，图文背丝网印刷；3mm亚克力插槽（135*95mm）</t>
  </si>
  <si>
    <t>保洁责任栏</t>
  </si>
  <si>
    <t>240*370</t>
  </si>
  <si>
    <t>10mmPVC喷漆丝印，粘贴3mm亚克力插槽</t>
  </si>
  <si>
    <t>电梯尺寸说明牌</t>
  </si>
  <si>
    <t>170*150</t>
  </si>
  <si>
    <t>3mm亚克力雕刻，uv背打印</t>
  </si>
  <si>
    <t>末端试水</t>
  </si>
  <si>
    <t>200*80</t>
  </si>
  <si>
    <t>高压配电室</t>
  </si>
  <si>
    <t>250*100</t>
  </si>
  <si>
    <t>3mm亚克力雕刻，图文背印、汽车烤漆</t>
  </si>
  <si>
    <t>消防泵房</t>
  </si>
  <si>
    <t>水泵房</t>
  </si>
  <si>
    <t>消防控制室</t>
  </si>
  <si>
    <t>低压配电间</t>
  </si>
  <si>
    <t>风机房（组）</t>
  </si>
  <si>
    <t>警示牌</t>
  </si>
  <si>
    <t>150*70</t>
  </si>
  <si>
    <t>设备标识牌</t>
  </si>
  <si>
    <t>5mm亚克力雕刻，汽车背烤漆，文字边框背丝刷，3mm亚克力插槽（135*95mm）</t>
  </si>
  <si>
    <t>管道阀门标识</t>
  </si>
  <si>
    <t>170*130</t>
  </si>
  <si>
    <t>天台重地</t>
  </si>
  <si>
    <t>220*160</t>
  </si>
  <si>
    <t>8mmPVC雕刻烤漆，丝印</t>
  </si>
  <si>
    <t>单元门腰线</t>
  </si>
  <si>
    <t>1000*135</t>
  </si>
  <si>
    <t>　玻璃磨砂贴户外uv打印</t>
  </si>
  <si>
    <t>监控重地，闲人免进</t>
  </si>
  <si>
    <t>5mm亚克力雕刻背烤漆，内容uv打印</t>
  </si>
  <si>
    <t>入园须知</t>
  </si>
  <si>
    <t>600*400</t>
  </si>
  <si>
    <t>8mmPVC雕刻烤漆，内容uv打印</t>
  </si>
  <si>
    <t>入库须知</t>
  </si>
  <si>
    <t>900*600</t>
  </si>
  <si>
    <t>10mmPVC雕刻烤漆，内容uv打印</t>
  </si>
  <si>
    <t>文明养犬</t>
  </si>
  <si>
    <t>设备重地，闲人免进</t>
  </si>
  <si>
    <t>您已进入监控区域，请注意言行举止</t>
  </si>
  <si>
    <t>300*200</t>
  </si>
  <si>
    <t>设备房内外标识标牌</t>
  </si>
  <si>
    <t>消防逃生线路指示牌（洋房首层1个、小高每层一个）</t>
  </si>
  <si>
    <t>500*300</t>
  </si>
  <si>
    <t>5mm亚克力雕刻背背打印，内容uv打印</t>
  </si>
  <si>
    <t>游乐设施说明</t>
  </si>
  <si>
    <t>便民柜</t>
  </si>
  <si>
    <t>1100*1900*400</t>
  </si>
  <si>
    <t>套</t>
  </si>
  <si>
    <t>材质：采用1.2不锈激光焊接焊接 精工打磨，正面采用0.5钢化玻璃，文案丝印或者打印。</t>
  </si>
  <si>
    <t>合计</t>
  </si>
  <si>
    <t>元</t>
  </si>
  <si>
    <t>最终结算</t>
  </si>
  <si>
    <t>甲方</t>
  </si>
  <si>
    <t xml:space="preserve">日期    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</si>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</sst>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&quot;元&quot;"/>
    <numFmt numFmtId="179" formatCode="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6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top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justify" vertical="top" wrapText="1"/>
    </xf>
    <xf numFmtId="177" fontId="15" fillId="0" borderId="2" xfId="0" applyNumberFormat="1" applyFont="1" applyFill="1" applyBorder="1" applyAlignment="1">
      <alignment horizontal="justify" vertical="top" wrapText="1"/>
    </xf>
    <xf numFmtId="176" fontId="15" fillId="0" borderId="2" xfId="0" applyNumberFormat="1" applyFont="1" applyFill="1" applyBorder="1" applyAlignment="1">
      <alignment horizontal="justify" vertical="top" wrapText="1"/>
    </xf>
    <xf numFmtId="178" fontId="15" fillId="0" borderId="2" xfId="0" applyNumberFormat="1" applyFont="1" applyFill="1" applyBorder="1" applyAlignment="1">
      <alignment horizontal="justify" vertical="top" wrapText="1"/>
    </xf>
    <xf numFmtId="176" fontId="12" fillId="0" borderId="2" xfId="0" applyNumberFormat="1" applyFont="1" applyFill="1" applyBorder="1" applyAlignment="1">
      <alignment horizontal="left" vertical="top" wrapText="1"/>
    </xf>
    <xf numFmtId="176" fontId="16" fillId="0" borderId="0" xfId="0" applyNumberFormat="1" applyFont="1" applyFill="1" applyAlignment="1">
      <alignment vertical="center" wrapText="1"/>
    </xf>
    <xf numFmtId="176" fontId="17" fillId="0" borderId="0" xfId="0" applyNumberFormat="1" applyFont="1" applyFill="1" applyAlignment="1">
      <alignment horizontal="left" vertical="center"/>
    </xf>
    <xf numFmtId="176" fontId="14" fillId="0" borderId="0" xfId="0" applyNumberFormat="1" applyFont="1" applyFill="1" applyAlignment="1">
      <alignment horizontal="justify" vertical="center"/>
    </xf>
    <xf numFmtId="176" fontId="14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176" fontId="18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vertical="center" wrapText="1"/>
    </xf>
    <xf numFmtId="176" fontId="10" fillId="0" borderId="0" xfId="0" applyNumberFormat="1" applyFont="1" applyFill="1" applyAlignment="1">
      <alignment horizontal="left" vertical="center" wrapText="1"/>
    </xf>
    <xf numFmtId="176" fontId="19" fillId="0" borderId="0" xfId="0" applyNumberFormat="1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9" fontId="15" fillId="0" borderId="2" xfId="0" applyNumberFormat="1" applyFont="1" applyFill="1" applyBorder="1" applyAlignment="1">
      <alignment horizontal="center" vertical="center" wrapText="1"/>
    </xf>
    <xf numFmtId="176" fontId="0" fillId="0" borderId="2" xfId="22" applyNumberFormat="1" applyFont="1" applyFill="1" applyBorder="1" applyAlignment="1">
      <alignment vertical="center" wrapText="1"/>
    </xf>
    <xf numFmtId="176" fontId="0" fillId="0" borderId="2" xfId="22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176" fontId="5" fillId="0" borderId="0" xfId="0" applyNumberFormat="1" applyFont="1" applyFill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20" fillId="0" borderId="0" xfId="0" applyNumberFormat="1" applyFont="1" applyFill="1" applyBorder="1" applyAlignment="1">
      <alignment vertical="center" wrapText="1"/>
    </xf>
    <xf numFmtId="176" fontId="20" fillId="0" borderId="0" xfId="0" applyNumberFormat="1" applyFont="1" applyFill="1" applyAlignment="1">
      <alignment vertical="center" wrapText="1"/>
    </xf>
    <xf numFmtId="176" fontId="10" fillId="0" borderId="2" xfId="0" applyNumberFormat="1" applyFont="1" applyFill="1" applyBorder="1" applyAlignment="1">
      <alignment horizontal="left" vertical="top" wrapText="1"/>
    </xf>
    <xf numFmtId="176" fontId="18" fillId="0" borderId="0" xfId="0" applyNumberFormat="1" applyFont="1" applyFill="1" applyBorder="1" applyAlignment="1">
      <alignment vertical="center" wrapText="1"/>
    </xf>
    <xf numFmtId="176" fontId="18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7" Type="http://schemas.openxmlformats.org/officeDocument/2006/relationships/image" Target="../media/image56.jpe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jpe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</xdr:col>
      <xdr:colOff>19050</xdr:colOff>
      <xdr:row>31</xdr:row>
      <xdr:rowOff>29210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34010" y="16662400"/>
          <a:ext cx="19050" cy="29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</xdr:colOff>
      <xdr:row>34</xdr:row>
      <xdr:rowOff>10160</xdr:rowOff>
    </xdr:to>
    <xdr:pic>
      <xdr:nvPicPr>
        <xdr:cNvPr id="37" name="图片 3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34010" y="1850390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52705</xdr:colOff>
      <xdr:row>3</xdr:row>
      <xdr:rowOff>447675</xdr:rowOff>
    </xdr:from>
    <xdr:to>
      <xdr:col>1</xdr:col>
      <xdr:colOff>977265</xdr:colOff>
      <xdr:row>5</xdr:row>
      <xdr:rowOff>24130</xdr:rowOff>
    </xdr:to>
    <xdr:pic>
      <xdr:nvPicPr>
        <xdr:cNvPr id="66" name="图片 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6715" y="1438275"/>
          <a:ext cx="92456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</xdr:colOff>
      <xdr:row>5</xdr:row>
      <xdr:rowOff>93345</xdr:rowOff>
    </xdr:from>
    <xdr:to>
      <xdr:col>1</xdr:col>
      <xdr:colOff>945515</xdr:colOff>
      <xdr:row>5</xdr:row>
      <xdr:rowOff>662940</xdr:rowOff>
    </xdr:to>
    <xdr:pic>
      <xdr:nvPicPr>
        <xdr:cNvPr id="67" name="图片 6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8775" y="2112645"/>
          <a:ext cx="92075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24130</xdr:rowOff>
    </xdr:from>
    <xdr:to>
      <xdr:col>1</xdr:col>
      <xdr:colOff>1253490</xdr:colOff>
      <xdr:row>6</xdr:row>
      <xdr:rowOff>825500</xdr:rowOff>
    </xdr:to>
    <xdr:pic>
      <xdr:nvPicPr>
        <xdr:cNvPr id="68" name="图片 6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4010" y="2792730"/>
          <a:ext cx="1253490" cy="801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56515</xdr:colOff>
      <xdr:row>7</xdr:row>
      <xdr:rowOff>11430</xdr:rowOff>
    </xdr:from>
    <xdr:to>
      <xdr:col>2</xdr:col>
      <xdr:colOff>55245</xdr:colOff>
      <xdr:row>8</xdr:row>
      <xdr:rowOff>46990</xdr:rowOff>
    </xdr:to>
    <xdr:pic>
      <xdr:nvPicPr>
        <xdr:cNvPr id="69" name="图片 6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0525" y="3630930"/>
          <a:ext cx="1275715" cy="784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169545</xdr:colOff>
      <xdr:row>8</xdr:row>
      <xdr:rowOff>45720</xdr:rowOff>
    </xdr:from>
    <xdr:to>
      <xdr:col>1</xdr:col>
      <xdr:colOff>826770</xdr:colOff>
      <xdr:row>8</xdr:row>
      <xdr:rowOff>692150</xdr:rowOff>
    </xdr:to>
    <xdr:pic>
      <xdr:nvPicPr>
        <xdr:cNvPr id="70" name="图片 6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03555" y="4414520"/>
          <a:ext cx="65722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27305</xdr:colOff>
      <xdr:row>9</xdr:row>
      <xdr:rowOff>57150</xdr:rowOff>
    </xdr:from>
    <xdr:to>
      <xdr:col>1</xdr:col>
      <xdr:colOff>1029970</xdr:colOff>
      <xdr:row>10</xdr:row>
      <xdr:rowOff>26670</xdr:rowOff>
    </xdr:to>
    <xdr:pic>
      <xdr:nvPicPr>
        <xdr:cNvPr id="71" name="图片 7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1315" y="5149850"/>
          <a:ext cx="100266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12700</xdr:colOff>
      <xdr:row>10</xdr:row>
      <xdr:rowOff>100330</xdr:rowOff>
    </xdr:from>
    <xdr:to>
      <xdr:col>1</xdr:col>
      <xdr:colOff>905510</xdr:colOff>
      <xdr:row>11</xdr:row>
      <xdr:rowOff>33020</xdr:rowOff>
    </xdr:to>
    <xdr:pic>
      <xdr:nvPicPr>
        <xdr:cNvPr id="72" name="图片 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46710" y="5980430"/>
          <a:ext cx="89281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46355</xdr:colOff>
      <xdr:row>11</xdr:row>
      <xdr:rowOff>20320</xdr:rowOff>
    </xdr:from>
    <xdr:to>
      <xdr:col>1</xdr:col>
      <xdr:colOff>636905</xdr:colOff>
      <xdr:row>12</xdr:row>
      <xdr:rowOff>70485</xdr:rowOff>
    </xdr:to>
    <xdr:pic>
      <xdr:nvPicPr>
        <xdr:cNvPr id="73" name="图片 7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80365" y="6637020"/>
          <a:ext cx="590550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169545</xdr:colOff>
      <xdr:row>12</xdr:row>
      <xdr:rowOff>45085</xdr:rowOff>
    </xdr:from>
    <xdr:to>
      <xdr:col>1</xdr:col>
      <xdr:colOff>350520</xdr:colOff>
      <xdr:row>12</xdr:row>
      <xdr:rowOff>392430</xdr:rowOff>
    </xdr:to>
    <xdr:pic>
      <xdr:nvPicPr>
        <xdr:cNvPr id="74" name="图片 7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03555" y="7118985"/>
          <a:ext cx="180975" cy="347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306070</xdr:colOff>
      <xdr:row>13</xdr:row>
      <xdr:rowOff>62230</xdr:rowOff>
    </xdr:from>
    <xdr:to>
      <xdr:col>1</xdr:col>
      <xdr:colOff>532765</xdr:colOff>
      <xdr:row>14</xdr:row>
      <xdr:rowOff>64770</xdr:rowOff>
    </xdr:to>
    <xdr:pic>
      <xdr:nvPicPr>
        <xdr:cNvPr id="75" name="图片 7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06070" y="7593330"/>
          <a:ext cx="560705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13</xdr:row>
      <xdr:rowOff>484505</xdr:rowOff>
    </xdr:from>
    <xdr:to>
      <xdr:col>1</xdr:col>
      <xdr:colOff>499110</xdr:colOff>
      <xdr:row>14</xdr:row>
      <xdr:rowOff>393700</xdr:rowOff>
    </xdr:to>
    <xdr:pic>
      <xdr:nvPicPr>
        <xdr:cNvPr id="76" name="图片 7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34010" y="8015605"/>
          <a:ext cx="499110" cy="417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17780</xdr:colOff>
      <xdr:row>15</xdr:row>
      <xdr:rowOff>55245</xdr:rowOff>
    </xdr:from>
    <xdr:to>
      <xdr:col>1</xdr:col>
      <xdr:colOff>787400</xdr:colOff>
      <xdr:row>16</xdr:row>
      <xdr:rowOff>259080</xdr:rowOff>
    </xdr:to>
    <xdr:pic>
      <xdr:nvPicPr>
        <xdr:cNvPr id="78" name="图片 7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1790" y="8526145"/>
          <a:ext cx="769620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17780</xdr:colOff>
      <xdr:row>17</xdr:row>
      <xdr:rowOff>155575</xdr:rowOff>
    </xdr:from>
    <xdr:to>
      <xdr:col>1</xdr:col>
      <xdr:colOff>900430</xdr:colOff>
      <xdr:row>18</xdr:row>
      <xdr:rowOff>375285</xdr:rowOff>
    </xdr:to>
    <xdr:pic>
      <xdr:nvPicPr>
        <xdr:cNvPr id="79" name="图片 7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1790" y="9363075"/>
          <a:ext cx="882650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297815</xdr:colOff>
      <xdr:row>19</xdr:row>
      <xdr:rowOff>10160</xdr:rowOff>
    </xdr:from>
    <xdr:to>
      <xdr:col>2</xdr:col>
      <xdr:colOff>68580</xdr:colOff>
      <xdr:row>19</xdr:row>
      <xdr:rowOff>433705</xdr:rowOff>
    </xdr:to>
    <xdr:pic>
      <xdr:nvPicPr>
        <xdr:cNvPr id="80" name="图片 7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97815" y="10005060"/>
          <a:ext cx="1381760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</xdr:colOff>
      <xdr:row>20</xdr:row>
      <xdr:rowOff>29845</xdr:rowOff>
    </xdr:from>
    <xdr:to>
      <xdr:col>2</xdr:col>
      <xdr:colOff>86995</xdr:colOff>
      <xdr:row>20</xdr:row>
      <xdr:rowOff>434975</xdr:rowOff>
    </xdr:to>
    <xdr:pic>
      <xdr:nvPicPr>
        <xdr:cNvPr id="81" name="图片 8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60680" y="10520045"/>
          <a:ext cx="1337310" cy="405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189865</xdr:colOff>
      <xdr:row>21</xdr:row>
      <xdr:rowOff>37465</xdr:rowOff>
    </xdr:from>
    <xdr:to>
      <xdr:col>1</xdr:col>
      <xdr:colOff>742950</xdr:colOff>
      <xdr:row>22</xdr:row>
      <xdr:rowOff>27305</xdr:rowOff>
    </xdr:to>
    <xdr:pic>
      <xdr:nvPicPr>
        <xdr:cNvPr id="82" name="图片 8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23875" y="11010265"/>
          <a:ext cx="553085" cy="650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22</xdr:row>
      <xdr:rowOff>112395</xdr:rowOff>
    </xdr:from>
    <xdr:to>
      <xdr:col>1</xdr:col>
      <xdr:colOff>1035685</xdr:colOff>
      <xdr:row>23</xdr:row>
      <xdr:rowOff>125095</xdr:rowOff>
    </xdr:to>
    <xdr:pic>
      <xdr:nvPicPr>
        <xdr:cNvPr id="83" name="图片 8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61950" y="11745595"/>
          <a:ext cx="1007745" cy="774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27940</xdr:colOff>
      <xdr:row>23</xdr:row>
      <xdr:rowOff>88900</xdr:rowOff>
    </xdr:from>
    <xdr:to>
      <xdr:col>1</xdr:col>
      <xdr:colOff>1208405</xdr:colOff>
      <xdr:row>24</xdr:row>
      <xdr:rowOff>79375</xdr:rowOff>
    </xdr:to>
    <xdr:pic>
      <xdr:nvPicPr>
        <xdr:cNvPr id="84" name="图片 8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1950" y="12484100"/>
          <a:ext cx="1180465" cy="650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79375</xdr:colOff>
      <xdr:row>24</xdr:row>
      <xdr:rowOff>8890</xdr:rowOff>
    </xdr:from>
    <xdr:to>
      <xdr:col>1</xdr:col>
      <xdr:colOff>1118235</xdr:colOff>
      <xdr:row>26</xdr:row>
      <xdr:rowOff>105410</xdr:rowOff>
    </xdr:to>
    <xdr:pic>
      <xdr:nvPicPr>
        <xdr:cNvPr id="85" name="图片 8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13385" y="13064490"/>
          <a:ext cx="1038860" cy="655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37465</xdr:colOff>
      <xdr:row>26</xdr:row>
      <xdr:rowOff>56515</xdr:rowOff>
    </xdr:from>
    <xdr:to>
      <xdr:col>1</xdr:col>
      <xdr:colOff>1062990</xdr:colOff>
      <xdr:row>27</xdr:row>
      <xdr:rowOff>38735</xdr:rowOff>
    </xdr:to>
    <xdr:pic>
      <xdr:nvPicPr>
        <xdr:cNvPr id="86" name="图片 8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71475" y="13670915"/>
          <a:ext cx="1025525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27305</xdr:colOff>
      <xdr:row>27</xdr:row>
      <xdr:rowOff>109220</xdr:rowOff>
    </xdr:from>
    <xdr:to>
      <xdr:col>1</xdr:col>
      <xdr:colOff>974090</xdr:colOff>
      <xdr:row>28</xdr:row>
      <xdr:rowOff>46990</xdr:rowOff>
    </xdr:to>
    <xdr:pic>
      <xdr:nvPicPr>
        <xdr:cNvPr id="87" name="图片 8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61315" y="14295120"/>
          <a:ext cx="946785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21590</xdr:colOff>
      <xdr:row>27</xdr:row>
      <xdr:rowOff>548005</xdr:rowOff>
    </xdr:from>
    <xdr:to>
      <xdr:col>1</xdr:col>
      <xdr:colOff>902970</xdr:colOff>
      <xdr:row>29</xdr:row>
      <xdr:rowOff>99060</xdr:rowOff>
    </xdr:to>
    <xdr:pic>
      <xdr:nvPicPr>
        <xdr:cNvPr id="88" name="图片 8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55600" y="14733905"/>
          <a:ext cx="88138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</xdr:colOff>
      <xdr:row>28</xdr:row>
      <xdr:rowOff>414655</xdr:rowOff>
    </xdr:from>
    <xdr:to>
      <xdr:col>1</xdr:col>
      <xdr:colOff>801370</xdr:colOff>
      <xdr:row>30</xdr:row>
      <xdr:rowOff>80010</xdr:rowOff>
    </xdr:to>
    <xdr:pic>
      <xdr:nvPicPr>
        <xdr:cNvPr id="89" name="图片 8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54965" y="15159355"/>
          <a:ext cx="780415" cy="694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22225</xdr:colOff>
      <xdr:row>30</xdr:row>
      <xdr:rowOff>18415</xdr:rowOff>
    </xdr:from>
    <xdr:to>
      <xdr:col>1</xdr:col>
      <xdr:colOff>830580</xdr:colOff>
      <xdr:row>31</xdr:row>
      <xdr:rowOff>27940</xdr:rowOff>
    </xdr:to>
    <xdr:pic>
      <xdr:nvPicPr>
        <xdr:cNvPr id="90" name="图片 8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56235" y="15791815"/>
          <a:ext cx="808355" cy="898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56515</xdr:colOff>
      <xdr:row>31</xdr:row>
      <xdr:rowOff>23495</xdr:rowOff>
    </xdr:from>
    <xdr:to>
      <xdr:col>1</xdr:col>
      <xdr:colOff>864870</xdr:colOff>
      <xdr:row>32</xdr:row>
      <xdr:rowOff>80010</xdr:rowOff>
    </xdr:to>
    <xdr:pic>
      <xdr:nvPicPr>
        <xdr:cNvPr id="3" name="图片 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0525" y="16685895"/>
          <a:ext cx="80835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36830</xdr:colOff>
      <xdr:row>31</xdr:row>
      <xdr:rowOff>545465</xdr:rowOff>
    </xdr:from>
    <xdr:to>
      <xdr:col>1</xdr:col>
      <xdr:colOff>873125</xdr:colOff>
      <xdr:row>33</xdr:row>
      <xdr:rowOff>78105</xdr:rowOff>
    </xdr:to>
    <xdr:pic>
      <xdr:nvPicPr>
        <xdr:cNvPr id="4" name="图片 3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70840" y="17207865"/>
          <a:ext cx="83629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62230</xdr:colOff>
      <xdr:row>32</xdr:row>
      <xdr:rowOff>621665</xdr:rowOff>
    </xdr:from>
    <xdr:to>
      <xdr:col>1</xdr:col>
      <xdr:colOff>855980</xdr:colOff>
      <xdr:row>34</xdr:row>
      <xdr:rowOff>71755</xdr:rowOff>
    </xdr:to>
    <xdr:pic>
      <xdr:nvPicPr>
        <xdr:cNvPr id="5" name="图片 4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96240" y="17830165"/>
          <a:ext cx="793750" cy="74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113030</xdr:colOff>
      <xdr:row>34</xdr:row>
      <xdr:rowOff>9525</xdr:rowOff>
    </xdr:from>
    <xdr:to>
      <xdr:col>1</xdr:col>
      <xdr:colOff>763270</xdr:colOff>
      <xdr:row>35</xdr:row>
      <xdr:rowOff>33020</xdr:rowOff>
    </xdr:to>
    <xdr:pic>
      <xdr:nvPicPr>
        <xdr:cNvPr id="6" name="图片 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47040" y="18513425"/>
          <a:ext cx="650240" cy="696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298450</xdr:colOff>
      <xdr:row>35</xdr:row>
      <xdr:rowOff>670560</xdr:rowOff>
    </xdr:from>
    <xdr:to>
      <xdr:col>1</xdr:col>
      <xdr:colOff>963930</xdr:colOff>
      <xdr:row>36</xdr:row>
      <xdr:rowOff>647065</xdr:rowOff>
    </xdr:to>
    <xdr:pic>
      <xdr:nvPicPr>
        <xdr:cNvPr id="7" name="图片 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98450" y="19847560"/>
          <a:ext cx="999490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330200</xdr:colOff>
      <xdr:row>36</xdr:row>
      <xdr:rowOff>640080</xdr:rowOff>
    </xdr:from>
    <xdr:to>
      <xdr:col>1</xdr:col>
      <xdr:colOff>844550</xdr:colOff>
      <xdr:row>38</xdr:row>
      <xdr:rowOff>30480</xdr:rowOff>
    </xdr:to>
    <xdr:pic>
      <xdr:nvPicPr>
        <xdr:cNvPr id="8" name="图片 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30200" y="20579080"/>
          <a:ext cx="848360" cy="68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31750</xdr:colOff>
      <xdr:row>34</xdr:row>
      <xdr:rowOff>626110</xdr:rowOff>
    </xdr:from>
    <xdr:to>
      <xdr:col>1</xdr:col>
      <xdr:colOff>1062990</xdr:colOff>
      <xdr:row>35</xdr:row>
      <xdr:rowOff>694690</xdr:rowOff>
    </xdr:to>
    <xdr:pic>
      <xdr:nvPicPr>
        <xdr:cNvPr id="11" name="图片 10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65760" y="19130010"/>
          <a:ext cx="1031240" cy="741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40</xdr:row>
      <xdr:rowOff>31750</xdr:rowOff>
    </xdr:from>
    <xdr:to>
      <xdr:col>1</xdr:col>
      <xdr:colOff>1026795</xdr:colOff>
      <xdr:row>41</xdr:row>
      <xdr:rowOff>49530</xdr:rowOff>
    </xdr:to>
    <xdr:pic>
      <xdr:nvPicPr>
        <xdr:cNvPr id="12" name="图片 1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34010" y="22244050"/>
          <a:ext cx="102679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300990</xdr:colOff>
      <xdr:row>40</xdr:row>
      <xdr:rowOff>527685</xdr:rowOff>
    </xdr:from>
    <xdr:to>
      <xdr:col>1</xdr:col>
      <xdr:colOff>1098550</xdr:colOff>
      <xdr:row>41</xdr:row>
      <xdr:rowOff>584200</xdr:rowOff>
    </xdr:to>
    <xdr:pic>
      <xdr:nvPicPr>
        <xdr:cNvPr id="13" name="图片 1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00990" y="22739985"/>
          <a:ext cx="1131570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55245</xdr:colOff>
      <xdr:row>42</xdr:row>
      <xdr:rowOff>56515</xdr:rowOff>
    </xdr:from>
    <xdr:to>
      <xdr:col>1</xdr:col>
      <xdr:colOff>846455</xdr:colOff>
      <xdr:row>42</xdr:row>
      <xdr:rowOff>671195</xdr:rowOff>
    </xdr:to>
    <xdr:pic>
      <xdr:nvPicPr>
        <xdr:cNvPr id="14" name="图片 1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89255" y="23462615"/>
          <a:ext cx="79121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43</xdr:row>
      <xdr:rowOff>0</xdr:rowOff>
    </xdr:from>
    <xdr:to>
      <xdr:col>1</xdr:col>
      <xdr:colOff>821690</xdr:colOff>
      <xdr:row>44</xdr:row>
      <xdr:rowOff>36830</xdr:rowOff>
    </xdr:to>
    <xdr:pic>
      <xdr:nvPicPr>
        <xdr:cNvPr id="15" name="图片 14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52425" y="24079200"/>
          <a:ext cx="803275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60960</xdr:colOff>
      <xdr:row>44</xdr:row>
      <xdr:rowOff>47625</xdr:rowOff>
    </xdr:from>
    <xdr:to>
      <xdr:col>1</xdr:col>
      <xdr:colOff>598170</xdr:colOff>
      <xdr:row>44</xdr:row>
      <xdr:rowOff>538480</xdr:rowOff>
    </xdr:to>
    <xdr:pic>
      <xdr:nvPicPr>
        <xdr:cNvPr id="16" name="图片 1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94970" y="24672925"/>
          <a:ext cx="537210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</xdr:colOff>
      <xdr:row>45</xdr:row>
      <xdr:rowOff>43815</xdr:rowOff>
    </xdr:from>
    <xdr:to>
      <xdr:col>1</xdr:col>
      <xdr:colOff>881380</xdr:colOff>
      <xdr:row>45</xdr:row>
      <xdr:rowOff>556260</xdr:rowOff>
    </xdr:to>
    <xdr:pic>
      <xdr:nvPicPr>
        <xdr:cNvPr id="17" name="图片 16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79730" y="25240615"/>
          <a:ext cx="835660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33020</xdr:colOff>
      <xdr:row>46</xdr:row>
      <xdr:rowOff>85725</xdr:rowOff>
    </xdr:from>
    <xdr:to>
      <xdr:col>1</xdr:col>
      <xdr:colOff>1017905</xdr:colOff>
      <xdr:row>52</xdr:row>
      <xdr:rowOff>285750</xdr:rowOff>
    </xdr:to>
    <xdr:pic>
      <xdr:nvPicPr>
        <xdr:cNvPr id="18" name="图片 17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67030" y="25866725"/>
          <a:ext cx="984885" cy="248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241300</xdr:colOff>
      <xdr:row>52</xdr:row>
      <xdr:rowOff>301625</xdr:rowOff>
    </xdr:from>
    <xdr:to>
      <xdr:col>2</xdr:col>
      <xdr:colOff>12700</xdr:colOff>
      <xdr:row>54</xdr:row>
      <xdr:rowOff>71120</xdr:rowOff>
    </xdr:to>
    <xdr:pic>
      <xdr:nvPicPr>
        <xdr:cNvPr id="19" name="图片 1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241300" y="28368625"/>
          <a:ext cx="1382395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</xdr:colOff>
      <xdr:row>53</xdr:row>
      <xdr:rowOff>466725</xdr:rowOff>
    </xdr:from>
    <xdr:to>
      <xdr:col>1</xdr:col>
      <xdr:colOff>888365</xdr:colOff>
      <xdr:row>54</xdr:row>
      <xdr:rowOff>469900</xdr:rowOff>
    </xdr:to>
    <xdr:pic>
      <xdr:nvPicPr>
        <xdr:cNvPr id="20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37820" y="28914725"/>
          <a:ext cx="88455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262255</xdr:colOff>
      <xdr:row>55</xdr:row>
      <xdr:rowOff>29845</xdr:rowOff>
    </xdr:from>
    <xdr:to>
      <xdr:col>1</xdr:col>
      <xdr:colOff>828040</xdr:colOff>
      <xdr:row>55</xdr:row>
      <xdr:rowOff>478790</xdr:rowOff>
    </xdr:to>
    <xdr:pic>
      <xdr:nvPicPr>
        <xdr:cNvPr id="21" name="图片 20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62255" y="29582745"/>
          <a:ext cx="89979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56</xdr:row>
      <xdr:rowOff>0</xdr:rowOff>
    </xdr:from>
    <xdr:to>
      <xdr:col>1</xdr:col>
      <xdr:colOff>1052195</xdr:colOff>
      <xdr:row>57</xdr:row>
      <xdr:rowOff>17145</xdr:rowOff>
    </xdr:to>
    <xdr:pic>
      <xdr:nvPicPr>
        <xdr:cNvPr id="22" name="图片 21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52425" y="30137100"/>
          <a:ext cx="103378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57</xdr:row>
      <xdr:rowOff>17780</xdr:rowOff>
    </xdr:from>
    <xdr:to>
      <xdr:col>2</xdr:col>
      <xdr:colOff>189865</xdr:colOff>
      <xdr:row>58</xdr:row>
      <xdr:rowOff>98425</xdr:rowOff>
    </xdr:to>
    <xdr:pic>
      <xdr:nvPicPr>
        <xdr:cNvPr id="23" name="图片 2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72110" y="30675580"/>
          <a:ext cx="1428750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29210</xdr:colOff>
      <xdr:row>58</xdr:row>
      <xdr:rowOff>9525</xdr:rowOff>
    </xdr:from>
    <xdr:to>
      <xdr:col>1</xdr:col>
      <xdr:colOff>972820</xdr:colOff>
      <xdr:row>59</xdr:row>
      <xdr:rowOff>1270</xdr:rowOff>
    </xdr:to>
    <xdr:pic>
      <xdr:nvPicPr>
        <xdr:cNvPr id="24" name="图片 2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3220" y="31226125"/>
          <a:ext cx="94361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316230</xdr:colOff>
      <xdr:row>58</xdr:row>
      <xdr:rowOff>560705</xdr:rowOff>
    </xdr:from>
    <xdr:to>
      <xdr:col>1</xdr:col>
      <xdr:colOff>878840</xdr:colOff>
      <xdr:row>59</xdr:row>
      <xdr:rowOff>560070</xdr:rowOff>
    </xdr:to>
    <xdr:pic>
      <xdr:nvPicPr>
        <xdr:cNvPr id="25" name="图片 24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316230" y="31777305"/>
          <a:ext cx="89662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308610</xdr:colOff>
      <xdr:row>59</xdr:row>
      <xdr:rowOff>533400</xdr:rowOff>
    </xdr:from>
    <xdr:to>
      <xdr:col>1</xdr:col>
      <xdr:colOff>1047750</xdr:colOff>
      <xdr:row>61</xdr:row>
      <xdr:rowOff>199390</xdr:rowOff>
    </xdr:to>
    <xdr:pic>
      <xdr:nvPicPr>
        <xdr:cNvPr id="26" name="图片 25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08610" y="32334200"/>
          <a:ext cx="1073150" cy="681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85090</xdr:colOff>
      <xdr:row>63</xdr:row>
      <xdr:rowOff>0</xdr:rowOff>
    </xdr:from>
    <xdr:to>
      <xdr:col>1</xdr:col>
      <xdr:colOff>926465</xdr:colOff>
      <xdr:row>64</xdr:row>
      <xdr:rowOff>15240</xdr:rowOff>
    </xdr:to>
    <xdr:pic>
      <xdr:nvPicPr>
        <xdr:cNvPr id="27" name="图片 2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419100" y="33858200"/>
          <a:ext cx="841375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306705</xdr:colOff>
      <xdr:row>61</xdr:row>
      <xdr:rowOff>328930</xdr:rowOff>
    </xdr:from>
    <xdr:to>
      <xdr:col>1</xdr:col>
      <xdr:colOff>999490</xdr:colOff>
      <xdr:row>63</xdr:row>
      <xdr:rowOff>66675</xdr:rowOff>
    </xdr:to>
    <xdr:pic>
      <xdr:nvPicPr>
        <xdr:cNvPr id="28" name="图片 27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06705" y="33145730"/>
          <a:ext cx="1026795" cy="779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87630</xdr:colOff>
      <xdr:row>64</xdr:row>
      <xdr:rowOff>27940</xdr:rowOff>
    </xdr:from>
    <xdr:to>
      <xdr:col>1</xdr:col>
      <xdr:colOff>921385</xdr:colOff>
      <xdr:row>64</xdr:row>
      <xdr:rowOff>823595</xdr:rowOff>
    </xdr:to>
    <xdr:pic>
      <xdr:nvPicPr>
        <xdr:cNvPr id="29" name="图片 2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421640" y="34470340"/>
          <a:ext cx="833755" cy="795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26035</xdr:colOff>
      <xdr:row>65</xdr:row>
      <xdr:rowOff>0</xdr:rowOff>
    </xdr:from>
    <xdr:to>
      <xdr:col>1</xdr:col>
      <xdr:colOff>895350</xdr:colOff>
      <xdr:row>65</xdr:row>
      <xdr:rowOff>549910</xdr:rowOff>
    </xdr:to>
    <xdr:pic>
      <xdr:nvPicPr>
        <xdr:cNvPr id="30" name="图片 29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60045" y="35267900"/>
          <a:ext cx="86931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140970</xdr:colOff>
      <xdr:row>66</xdr:row>
      <xdr:rowOff>30480</xdr:rowOff>
    </xdr:from>
    <xdr:to>
      <xdr:col>1</xdr:col>
      <xdr:colOff>779145</xdr:colOff>
      <xdr:row>67</xdr:row>
      <xdr:rowOff>9525</xdr:rowOff>
    </xdr:to>
    <xdr:pic>
      <xdr:nvPicPr>
        <xdr:cNvPr id="31" name="图片 3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474980" y="35920680"/>
          <a:ext cx="638175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1108075</xdr:colOff>
      <xdr:row>39</xdr:row>
      <xdr:rowOff>87630</xdr:rowOff>
    </xdr:to>
    <xdr:pic>
      <xdr:nvPicPr>
        <xdr:cNvPr id="32" name="图片 31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334010" y="21234400"/>
          <a:ext cx="1108075" cy="608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39</xdr:row>
      <xdr:rowOff>0</xdr:rowOff>
    </xdr:from>
    <xdr:to>
      <xdr:col>1</xdr:col>
      <xdr:colOff>1044575</xdr:colOff>
      <xdr:row>40</xdr:row>
      <xdr:rowOff>26035</xdr:rowOff>
    </xdr:to>
    <xdr:pic>
      <xdr:nvPicPr>
        <xdr:cNvPr id="63" name="图片 62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81635" y="21755100"/>
          <a:ext cx="996950" cy="48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161290</xdr:colOff>
      <xdr:row>3</xdr:row>
      <xdr:rowOff>44450</xdr:rowOff>
    </xdr:from>
    <xdr:to>
      <xdr:col>1</xdr:col>
      <xdr:colOff>1076325</xdr:colOff>
      <xdr:row>4</xdr:row>
      <xdr:rowOff>9525</xdr:rowOff>
    </xdr:to>
    <xdr:pic>
      <xdr:nvPicPr>
        <xdr:cNvPr id="77" name="图片 7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495300" y="1035050"/>
          <a:ext cx="915035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120650</xdr:colOff>
      <xdr:row>67</xdr:row>
      <xdr:rowOff>12700</xdr:rowOff>
    </xdr:from>
    <xdr:to>
      <xdr:col>1</xdr:col>
      <xdr:colOff>852170</xdr:colOff>
      <xdr:row>67</xdr:row>
      <xdr:rowOff>568325</xdr:rowOff>
    </xdr:to>
    <xdr:pic>
      <xdr:nvPicPr>
        <xdr:cNvPr id="2" name="图片 1" descr="c2a7d7954d649af39fb83da0988df6c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454660" y="36334700"/>
          <a:ext cx="731520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5" workbookViewId="0">
      <selection activeCell="H4" sqref="H4"/>
    </sheetView>
  </sheetViews>
  <sheetFormatPr defaultColWidth="9" defaultRowHeight="14.25"/>
  <cols>
    <col min="1" max="1" width="7.25" style="35" customWidth="1"/>
    <col min="2" max="2" width="40" style="36" customWidth="1"/>
    <col min="3" max="3" width="8.875" style="35" customWidth="1"/>
    <col min="4" max="4" width="9.625" style="35" customWidth="1"/>
    <col min="5" max="5" width="12.875" style="36" customWidth="1"/>
    <col min="6" max="6" width="6.5" style="37" customWidth="1"/>
    <col min="7" max="7" width="8.5" style="36" customWidth="1"/>
    <col min="8" max="12" width="9" style="36"/>
    <col min="13" max="16384" width="9" style="16"/>
  </cols>
  <sheetData>
    <row r="1" s="16" customFormat="1" ht="57.95" customHeight="1" spans="1:12">
      <c r="A1" s="38" t="s">
        <v>0</v>
      </c>
      <c r="B1" s="38"/>
      <c r="C1" s="38"/>
      <c r="D1" s="38"/>
      <c r="E1" s="38"/>
      <c r="F1" s="38"/>
      <c r="G1" s="39"/>
      <c r="H1" s="39"/>
      <c r="I1" s="39"/>
      <c r="J1" s="36"/>
      <c r="K1" s="36"/>
      <c r="L1" s="36"/>
    </row>
    <row r="2" s="16" customFormat="1" ht="30.75" customHeight="1" spans="1:12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36"/>
      <c r="H2" s="36"/>
      <c r="I2" s="36"/>
      <c r="J2" s="36"/>
      <c r="K2" s="36"/>
      <c r="L2" s="36"/>
    </row>
    <row r="3" s="32" customFormat="1" ht="36" customHeight="1" spans="1:12">
      <c r="A3" s="41">
        <v>1</v>
      </c>
      <c r="B3" s="42" t="s">
        <v>7</v>
      </c>
      <c r="C3" s="43" t="s">
        <v>8</v>
      </c>
      <c r="D3" s="43" t="s">
        <v>9</v>
      </c>
      <c r="E3" s="42" t="s">
        <v>10</v>
      </c>
      <c r="F3" s="42"/>
      <c r="G3" s="44"/>
      <c r="H3" s="44"/>
      <c r="I3" s="44"/>
      <c r="J3" s="44"/>
      <c r="K3" s="44"/>
      <c r="L3" s="44"/>
    </row>
    <row r="4" s="32" customFormat="1" ht="27" customHeight="1" spans="1:12">
      <c r="A4" s="41">
        <v>2</v>
      </c>
      <c r="B4" s="42" t="s">
        <v>11</v>
      </c>
      <c r="C4" s="43" t="s">
        <v>8</v>
      </c>
      <c r="D4" s="43" t="s">
        <v>12</v>
      </c>
      <c r="E4" s="42" t="s">
        <v>10</v>
      </c>
      <c r="F4" s="42"/>
      <c r="G4" s="44"/>
      <c r="H4" s="44"/>
      <c r="I4" s="44"/>
      <c r="J4" s="44"/>
      <c r="K4" s="44"/>
      <c r="L4" s="44"/>
    </row>
    <row r="5" s="32" customFormat="1" ht="27" customHeight="1" spans="1:12">
      <c r="A5" s="41">
        <v>3</v>
      </c>
      <c r="B5" s="42" t="s">
        <v>13</v>
      </c>
      <c r="C5" s="43" t="s">
        <v>14</v>
      </c>
      <c r="D5" s="43" t="s">
        <v>15</v>
      </c>
      <c r="E5" s="42" t="s">
        <v>10</v>
      </c>
      <c r="F5" s="42"/>
      <c r="G5" s="44"/>
      <c r="H5" s="44"/>
      <c r="I5" s="44"/>
      <c r="J5" s="44"/>
      <c r="K5" s="44"/>
      <c r="L5" s="44"/>
    </row>
    <row r="6" s="32" customFormat="1" ht="27" customHeight="1" spans="1:12">
      <c r="A6" s="41">
        <v>4</v>
      </c>
      <c r="B6" s="42" t="s">
        <v>16</v>
      </c>
      <c r="C6" s="43" t="s">
        <v>8</v>
      </c>
      <c r="D6" s="43" t="s">
        <v>17</v>
      </c>
      <c r="E6" s="42" t="s">
        <v>10</v>
      </c>
      <c r="F6" s="42"/>
      <c r="G6" s="44"/>
      <c r="H6" s="44"/>
      <c r="I6" s="44"/>
      <c r="J6" s="44"/>
      <c r="K6" s="44"/>
      <c r="L6" s="44"/>
    </row>
    <row r="7" s="32" customFormat="1" ht="27" customHeight="1" spans="1:12">
      <c r="A7" s="41">
        <v>5</v>
      </c>
      <c r="B7" s="42" t="s">
        <v>18</v>
      </c>
      <c r="C7" s="43" t="s">
        <v>19</v>
      </c>
      <c r="D7" s="43" t="s">
        <v>20</v>
      </c>
      <c r="E7" s="42" t="s">
        <v>10</v>
      </c>
      <c r="F7" s="42"/>
      <c r="G7" s="44"/>
      <c r="H7" s="44"/>
      <c r="I7" s="44"/>
      <c r="J7" s="44"/>
      <c r="K7" s="44"/>
      <c r="L7" s="44"/>
    </row>
    <row r="8" s="32" customFormat="1" ht="32.1" customHeight="1" spans="1:12">
      <c r="A8" s="41">
        <v>6</v>
      </c>
      <c r="B8" s="42" t="s">
        <v>21</v>
      </c>
      <c r="C8" s="43" t="s">
        <v>8</v>
      </c>
      <c r="D8" s="43" t="s">
        <v>22</v>
      </c>
      <c r="E8" s="42" t="s">
        <v>10</v>
      </c>
      <c r="F8" s="42"/>
      <c r="G8" s="45"/>
      <c r="H8" s="44"/>
      <c r="I8" s="44"/>
      <c r="J8" s="44"/>
      <c r="K8" s="44"/>
      <c r="L8" s="44"/>
    </row>
    <row r="9" s="32" customFormat="1" ht="32.1" customHeight="1" spans="1:12">
      <c r="A9" s="41">
        <v>7</v>
      </c>
      <c r="B9" s="42" t="s">
        <v>23</v>
      </c>
      <c r="C9" s="43" t="s">
        <v>8</v>
      </c>
      <c r="D9" s="43" t="s">
        <v>24</v>
      </c>
      <c r="E9" s="42" t="s">
        <v>10</v>
      </c>
      <c r="F9" s="42"/>
      <c r="G9" s="45"/>
      <c r="H9" s="44"/>
      <c r="I9" s="44"/>
      <c r="J9" s="44"/>
      <c r="K9" s="44"/>
      <c r="L9" s="44"/>
    </row>
    <row r="10" s="33" customFormat="1" ht="32.1" customHeight="1" spans="1:12">
      <c r="A10" s="41">
        <v>8</v>
      </c>
      <c r="B10" s="42" t="s">
        <v>25</v>
      </c>
      <c r="C10" s="43" t="s">
        <v>8</v>
      </c>
      <c r="D10" s="43" t="s">
        <v>26</v>
      </c>
      <c r="E10" s="42" t="s">
        <v>10</v>
      </c>
      <c r="F10" s="42"/>
      <c r="G10" s="46"/>
      <c r="H10" s="47"/>
      <c r="I10" s="50"/>
      <c r="J10" s="50"/>
      <c r="K10" s="50"/>
      <c r="L10" s="50"/>
    </row>
    <row r="11" s="34" customFormat="1" ht="32.1" customHeight="1" spans="1:12">
      <c r="A11" s="41">
        <v>9</v>
      </c>
      <c r="B11" s="42" t="s">
        <v>27</v>
      </c>
      <c r="C11" s="43" t="s">
        <v>8</v>
      </c>
      <c r="D11" s="43" t="s">
        <v>28</v>
      </c>
      <c r="E11" s="42" t="s">
        <v>10</v>
      </c>
      <c r="F11" s="42"/>
      <c r="G11" s="45"/>
      <c r="H11" s="48"/>
      <c r="I11" s="51"/>
      <c r="J11" s="51"/>
      <c r="K11" s="51"/>
      <c r="L11" s="51"/>
    </row>
    <row r="12" s="34" customFormat="1" ht="32.1" customHeight="1" spans="1:12">
      <c r="A12" s="41">
        <v>10</v>
      </c>
      <c r="B12" s="42" t="s">
        <v>29</v>
      </c>
      <c r="C12" s="43" t="s">
        <v>8</v>
      </c>
      <c r="D12" s="43" t="s">
        <v>30</v>
      </c>
      <c r="E12" s="42" t="s">
        <v>10</v>
      </c>
      <c r="F12" s="42"/>
      <c r="G12" s="45"/>
      <c r="H12" s="48"/>
      <c r="I12" s="51"/>
      <c r="J12" s="51"/>
      <c r="K12" s="51"/>
      <c r="L12" s="51"/>
    </row>
    <row r="13" s="34" customFormat="1" ht="32.1" customHeight="1" spans="1:12">
      <c r="A13" s="41">
        <v>11</v>
      </c>
      <c r="B13" s="42" t="s">
        <v>31</v>
      </c>
      <c r="C13" s="43" t="s">
        <v>8</v>
      </c>
      <c r="D13" s="43" t="s">
        <v>32</v>
      </c>
      <c r="E13" s="42" t="s">
        <v>10</v>
      </c>
      <c r="F13" s="42"/>
      <c r="G13" s="45"/>
      <c r="H13" s="48"/>
      <c r="I13" s="51"/>
      <c r="J13" s="51"/>
      <c r="K13" s="51"/>
      <c r="L13" s="51"/>
    </row>
    <row r="14" s="34" customFormat="1" ht="32.1" customHeight="1" spans="1:12">
      <c r="A14" s="41">
        <v>12</v>
      </c>
      <c r="B14" s="42" t="s">
        <v>33</v>
      </c>
      <c r="C14" s="43" t="s">
        <v>34</v>
      </c>
      <c r="D14" s="43" t="s">
        <v>35</v>
      </c>
      <c r="E14" s="42" t="s">
        <v>10</v>
      </c>
      <c r="F14" s="42"/>
      <c r="G14" s="45"/>
      <c r="H14" s="48"/>
      <c r="I14" s="51"/>
      <c r="J14" s="51"/>
      <c r="K14" s="51"/>
      <c r="L14" s="51"/>
    </row>
    <row r="15" s="34" customFormat="1" ht="32.1" customHeight="1" spans="1:12">
      <c r="A15" s="41">
        <v>13</v>
      </c>
      <c r="B15" s="42" t="s">
        <v>36</v>
      </c>
      <c r="C15" s="43" t="s">
        <v>37</v>
      </c>
      <c r="D15" s="43" t="s">
        <v>38</v>
      </c>
      <c r="E15" s="42" t="s">
        <v>10</v>
      </c>
      <c r="F15" s="42"/>
      <c r="G15" s="45"/>
      <c r="H15" s="48"/>
      <c r="I15" s="51"/>
      <c r="J15" s="51"/>
      <c r="K15" s="51"/>
      <c r="L15" s="51"/>
    </row>
    <row r="16" s="16" customFormat="1" ht="33.95" customHeight="1" spans="1:12">
      <c r="A16" s="49" t="s">
        <v>39</v>
      </c>
      <c r="B16" s="49"/>
      <c r="C16" s="49" t="s">
        <v>40</v>
      </c>
      <c r="D16" s="49"/>
      <c r="E16" s="49"/>
      <c r="F16" s="49"/>
      <c r="G16" s="36"/>
      <c r="H16" s="36"/>
      <c r="I16" s="36"/>
      <c r="J16" s="36"/>
      <c r="K16" s="36"/>
      <c r="L16" s="36"/>
    </row>
    <row r="17" s="16" customFormat="1" ht="26.1" customHeight="1" spans="1:12">
      <c r="A17" s="49"/>
      <c r="B17" s="49"/>
      <c r="C17" s="49"/>
      <c r="D17" s="49"/>
      <c r="E17" s="49"/>
      <c r="F17" s="49"/>
      <c r="G17" s="36"/>
      <c r="H17" s="36"/>
      <c r="I17" s="36"/>
      <c r="J17" s="36"/>
      <c r="K17" s="36"/>
      <c r="L17" s="36"/>
    </row>
    <row r="32" ht="43.5" customHeight="1"/>
  </sheetData>
  <mergeCells count="3">
    <mergeCell ref="A1:F1"/>
    <mergeCell ref="A16:B17"/>
    <mergeCell ref="C16:F1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I17" sqref="I17"/>
    </sheetView>
  </sheetViews>
  <sheetFormatPr defaultColWidth="9" defaultRowHeight="14.25" outlineLevelCol="7"/>
  <cols>
    <col min="1" max="2" width="9" style="16"/>
    <col min="3" max="3" width="3.25" style="16" customWidth="1"/>
    <col min="4" max="4" width="9.25" style="16" customWidth="1"/>
    <col min="5" max="5" width="13.875" style="16" customWidth="1"/>
    <col min="6" max="6" width="12" style="16" customWidth="1"/>
    <col min="7" max="7" width="15" style="16" customWidth="1"/>
    <col min="8" max="8" width="14.75" style="16" customWidth="1"/>
    <col min="9" max="16384" width="9" style="16"/>
  </cols>
  <sheetData>
    <row r="1" s="16" customFormat="1" ht="37.5" customHeight="1" spans="1:8">
      <c r="A1" s="17" t="s">
        <v>41</v>
      </c>
      <c r="B1" s="17"/>
      <c r="C1" s="17"/>
      <c r="D1" s="17"/>
      <c r="E1" s="17"/>
      <c r="F1" s="17"/>
      <c r="G1" s="17"/>
      <c r="H1" s="17"/>
    </row>
    <row r="2" s="16" customFormat="1" ht="31.9" customHeight="1" spans="1:8">
      <c r="A2" s="18" t="s">
        <v>42</v>
      </c>
      <c r="B2" s="18"/>
      <c r="C2" s="18"/>
      <c r="D2" s="18"/>
      <c r="E2" s="18"/>
      <c r="F2" s="18"/>
      <c r="G2" s="18"/>
      <c r="H2" s="18"/>
    </row>
    <row r="3" s="16" customFormat="1" ht="23.25" customHeight="1" spans="1:8">
      <c r="A3" s="18" t="s">
        <v>43</v>
      </c>
      <c r="B3" s="18"/>
      <c r="C3" s="18"/>
      <c r="D3" s="18"/>
      <c r="E3" s="18"/>
      <c r="F3" s="18"/>
      <c r="G3" s="18"/>
      <c r="H3" s="18"/>
    </row>
    <row r="4" s="16" customFormat="1" ht="25.5" customHeight="1" spans="1:8">
      <c r="A4" s="18" t="s">
        <v>44</v>
      </c>
      <c r="B4" s="18"/>
      <c r="C4" s="18"/>
      <c r="D4" s="18"/>
      <c r="E4" s="18"/>
      <c r="F4" s="18"/>
      <c r="G4" s="18"/>
      <c r="H4" s="18"/>
    </row>
    <row r="5" s="16" customFormat="1" ht="30" customHeight="1" spans="1:8">
      <c r="A5" s="19" t="s">
        <v>45</v>
      </c>
      <c r="B5" s="19"/>
      <c r="C5" s="19"/>
      <c r="D5" s="19"/>
      <c r="E5" s="19"/>
      <c r="F5" s="19"/>
      <c r="G5" s="19"/>
      <c r="H5" s="19"/>
    </row>
    <row r="6" s="16" customFormat="1" ht="20.25" customHeight="1" spans="1:8">
      <c r="A6" s="20" t="s">
        <v>1</v>
      </c>
      <c r="B6" s="21" t="s">
        <v>46</v>
      </c>
      <c r="C6" s="21"/>
      <c r="D6" s="21"/>
      <c r="E6" s="21" t="s">
        <v>47</v>
      </c>
      <c r="F6" s="21" t="s">
        <v>48</v>
      </c>
      <c r="G6" s="21" t="s">
        <v>49</v>
      </c>
      <c r="H6" s="21" t="s">
        <v>50</v>
      </c>
    </row>
    <row r="7" s="16" customFormat="1" ht="20.25" customHeight="1" spans="1:8">
      <c r="A7" s="22" t="s">
        <v>51</v>
      </c>
      <c r="B7" s="23" t="s">
        <v>52</v>
      </c>
      <c r="C7" s="23"/>
      <c r="D7" s="23"/>
      <c r="E7" s="24">
        <f>E8+E9+E10+E11</f>
        <v>0</v>
      </c>
      <c r="F7" s="24">
        <v>0</v>
      </c>
      <c r="G7" s="24">
        <f>G8+G9+G10+G11</f>
        <v>0</v>
      </c>
      <c r="H7" s="24">
        <f>H8+H102+H10+H9+H11+H12</f>
        <v>67000</v>
      </c>
    </row>
    <row r="8" s="16" customFormat="1" ht="20.25" customHeight="1" spans="1:8">
      <c r="A8" s="24">
        <v>1.1</v>
      </c>
      <c r="B8" s="25" t="s">
        <v>53</v>
      </c>
      <c r="C8" s="25"/>
      <c r="D8" s="25"/>
      <c r="E8" s="24">
        <v>0</v>
      </c>
      <c r="F8" s="24">
        <v>0</v>
      </c>
      <c r="G8" s="24">
        <v>0</v>
      </c>
      <c r="H8" s="24">
        <f>结算明细!I69</f>
        <v>67074</v>
      </c>
    </row>
    <row r="9" s="16" customFormat="1" ht="20.25" customHeight="1" spans="1:8">
      <c r="A9" s="24">
        <v>1.2</v>
      </c>
      <c r="B9" s="25" t="s">
        <v>54</v>
      </c>
      <c r="C9" s="25"/>
      <c r="D9" s="25"/>
      <c r="E9" s="24">
        <v>0</v>
      </c>
      <c r="F9" s="24">
        <v>0</v>
      </c>
      <c r="G9" s="24">
        <v>0</v>
      </c>
      <c r="H9" s="24"/>
    </row>
    <row r="10" s="16" customFormat="1" ht="20.25" customHeight="1" spans="1:8">
      <c r="A10" s="24">
        <v>1.3</v>
      </c>
      <c r="B10" s="25" t="s">
        <v>55</v>
      </c>
      <c r="C10" s="25"/>
      <c r="D10" s="25"/>
      <c r="E10" s="24">
        <v>0</v>
      </c>
      <c r="F10" s="24">
        <v>0</v>
      </c>
      <c r="G10" s="24">
        <v>0</v>
      </c>
      <c r="H10" s="25"/>
    </row>
    <row r="11" s="16" customFormat="1" ht="20.25" customHeight="1" spans="1:8">
      <c r="A11" s="24">
        <v>1.4</v>
      </c>
      <c r="B11" s="25" t="s">
        <v>56</v>
      </c>
      <c r="C11" s="25"/>
      <c r="D11" s="25"/>
      <c r="E11" s="24">
        <v>0</v>
      </c>
      <c r="F11" s="24">
        <v>0</v>
      </c>
      <c r="G11" s="24">
        <v>0</v>
      </c>
      <c r="H11" s="24"/>
    </row>
    <row r="12" s="16" customFormat="1" ht="20.25" customHeight="1" spans="1:8">
      <c r="A12" s="24">
        <v>1.5</v>
      </c>
      <c r="B12" s="25" t="s">
        <v>57</v>
      </c>
      <c r="C12" s="25"/>
      <c r="D12" s="25"/>
      <c r="E12" s="25"/>
      <c r="F12" s="25"/>
      <c r="G12" s="25"/>
      <c r="H12" s="24">
        <f>结算明细!I70-结算明细!I69</f>
        <v>-74</v>
      </c>
    </row>
    <row r="13" s="16" customFormat="1" ht="20.25" customHeight="1" spans="1:8">
      <c r="A13" s="22" t="s">
        <v>58</v>
      </c>
      <c r="B13" s="23" t="s">
        <v>59</v>
      </c>
      <c r="C13" s="23"/>
      <c r="D13" s="23"/>
      <c r="E13" s="24">
        <v>0</v>
      </c>
      <c r="F13" s="24"/>
      <c r="G13" s="24">
        <v>0</v>
      </c>
      <c r="H13" s="24">
        <v>0</v>
      </c>
    </row>
    <row r="14" s="16" customFormat="1" ht="20.25" customHeight="1" spans="1:8">
      <c r="A14" s="24">
        <v>2.1</v>
      </c>
      <c r="B14" s="25" t="s">
        <v>60</v>
      </c>
      <c r="C14" s="25"/>
      <c r="D14" s="25"/>
      <c r="E14" s="24">
        <v>0</v>
      </c>
      <c r="F14" s="24"/>
      <c r="G14" s="24">
        <v>0</v>
      </c>
      <c r="H14" s="24">
        <v>0</v>
      </c>
    </row>
    <row r="15" s="16" customFormat="1" ht="20.25" customHeight="1" spans="1:8">
      <c r="A15" s="24">
        <v>2.2</v>
      </c>
      <c r="B15" s="25" t="s">
        <v>60</v>
      </c>
      <c r="C15" s="25"/>
      <c r="D15" s="25"/>
      <c r="E15" s="24">
        <v>0</v>
      </c>
      <c r="F15" s="24"/>
      <c r="G15" s="24">
        <v>0</v>
      </c>
      <c r="H15" s="24">
        <v>0</v>
      </c>
    </row>
    <row r="16" s="16" customFormat="1" ht="20.25" customHeight="1" spans="1:8">
      <c r="A16" s="22" t="s">
        <v>61</v>
      </c>
      <c r="B16" s="23" t="s">
        <v>62</v>
      </c>
      <c r="C16" s="23"/>
      <c r="D16" s="25" t="s">
        <v>63</v>
      </c>
      <c r="E16" s="26">
        <f>H7</f>
        <v>67000</v>
      </c>
      <c r="F16" s="26"/>
      <c r="G16" s="26"/>
      <c r="H16" s="26"/>
    </row>
    <row r="17" s="16" customFormat="1" ht="20.25" customHeight="1" spans="1:8">
      <c r="A17" s="22"/>
      <c r="B17" s="23"/>
      <c r="C17" s="23"/>
      <c r="D17" s="25" t="s">
        <v>64</v>
      </c>
      <c r="E17" s="27">
        <f>E16</f>
        <v>67000</v>
      </c>
      <c r="F17" s="27"/>
      <c r="G17" s="27"/>
      <c r="H17" s="27"/>
    </row>
    <row r="18" s="16" customFormat="1" ht="20.25" customHeight="1" spans="1:8">
      <c r="A18" s="22" t="s">
        <v>65</v>
      </c>
      <c r="B18" s="23" t="s">
        <v>66</v>
      </c>
      <c r="C18" s="23"/>
      <c r="D18" s="23"/>
      <c r="E18" s="24">
        <v>0</v>
      </c>
      <c r="F18" s="24"/>
      <c r="G18" s="24"/>
      <c r="H18" s="24"/>
    </row>
    <row r="19" s="16" customFormat="1" ht="20.25" customHeight="1" spans="1:8">
      <c r="A19" s="24">
        <v>4.1</v>
      </c>
      <c r="B19" s="25" t="s">
        <v>67</v>
      </c>
      <c r="C19" s="25"/>
      <c r="D19" s="25"/>
      <c r="E19" s="24">
        <v>0</v>
      </c>
      <c r="F19" s="24"/>
      <c r="G19" s="24"/>
      <c r="H19" s="24"/>
    </row>
    <row r="20" s="16" customFormat="1" ht="20.25" customHeight="1" spans="1:8">
      <c r="A20" s="24">
        <v>4.2</v>
      </c>
      <c r="B20" s="25" t="s">
        <v>68</v>
      </c>
      <c r="C20" s="25"/>
      <c r="D20" s="25"/>
      <c r="E20" s="24">
        <v>0</v>
      </c>
      <c r="F20" s="24"/>
      <c r="G20" s="24"/>
      <c r="H20" s="24"/>
    </row>
    <row r="21" s="16" customFormat="1" ht="20.25" customHeight="1" spans="1:8">
      <c r="A21" s="22" t="s">
        <v>69</v>
      </c>
      <c r="B21" s="23" t="s">
        <v>70</v>
      </c>
      <c r="C21" s="23"/>
      <c r="D21" s="23"/>
      <c r="E21" s="24">
        <v>0</v>
      </c>
      <c r="F21" s="24"/>
      <c r="G21" s="24"/>
      <c r="H21" s="24"/>
    </row>
    <row r="22" s="16" customFormat="1" ht="20.25" customHeight="1" spans="1:8">
      <c r="A22" s="24">
        <v>5.1</v>
      </c>
      <c r="B22" s="25" t="s">
        <v>71</v>
      </c>
      <c r="C22" s="25"/>
      <c r="D22" s="25"/>
      <c r="E22" s="25" t="s">
        <v>72</v>
      </c>
      <c r="F22" s="25"/>
      <c r="G22" s="25"/>
      <c r="H22" s="25"/>
    </row>
    <row r="23" s="16" customFormat="1" ht="20.25" customHeight="1" spans="1:8">
      <c r="A23" s="24">
        <v>5.2</v>
      </c>
      <c r="B23" s="25" t="s">
        <v>73</v>
      </c>
      <c r="C23" s="25"/>
      <c r="D23" s="25"/>
      <c r="E23" s="25" t="s">
        <v>72</v>
      </c>
      <c r="F23" s="25"/>
      <c r="G23" s="25"/>
      <c r="H23" s="25"/>
    </row>
    <row r="24" s="16" customFormat="1" ht="20.25" customHeight="1" spans="1:8">
      <c r="A24" s="22" t="s">
        <v>74</v>
      </c>
      <c r="B24" s="23" t="s">
        <v>75</v>
      </c>
      <c r="C24" s="25" t="s">
        <v>63</v>
      </c>
      <c r="D24" s="25"/>
      <c r="E24" s="26">
        <f>E16</f>
        <v>67000</v>
      </c>
      <c r="F24" s="26"/>
      <c r="G24" s="26"/>
      <c r="H24" s="26"/>
    </row>
    <row r="25" s="16" customFormat="1" ht="20.25" customHeight="1" spans="1:8">
      <c r="A25" s="22"/>
      <c r="B25" s="23"/>
      <c r="C25" s="25" t="s">
        <v>64</v>
      </c>
      <c r="D25" s="25"/>
      <c r="E25" s="27">
        <f>E17</f>
        <v>67000</v>
      </c>
      <c r="F25" s="27"/>
      <c r="G25" s="27"/>
      <c r="H25" s="27"/>
    </row>
    <row r="26" s="16" customFormat="1" ht="20.25" customHeight="1" spans="1:8">
      <c r="A26" s="22" t="s">
        <v>76</v>
      </c>
      <c r="B26" s="23" t="s">
        <v>77</v>
      </c>
      <c r="C26" s="25" t="s">
        <v>63</v>
      </c>
      <c r="D26" s="25"/>
      <c r="E26" s="26">
        <f>E24</f>
        <v>67000</v>
      </c>
      <c r="F26" s="26"/>
      <c r="G26" s="26"/>
      <c r="H26" s="26"/>
    </row>
    <row r="27" s="16" customFormat="1" ht="20.25" customHeight="1" spans="1:8">
      <c r="A27" s="22"/>
      <c r="B27" s="23"/>
      <c r="C27" s="25" t="s">
        <v>64</v>
      </c>
      <c r="D27" s="25"/>
      <c r="E27" s="27">
        <f>E17</f>
        <v>67000</v>
      </c>
      <c r="F27" s="27"/>
      <c r="G27" s="27"/>
      <c r="H27" s="27"/>
    </row>
    <row r="28" s="16" customFormat="1" spans="1:8">
      <c r="A28" s="28"/>
      <c r="B28" s="28"/>
      <c r="C28" s="28"/>
      <c r="D28" s="28"/>
      <c r="E28" s="28"/>
      <c r="F28" s="28"/>
      <c r="G28" s="28"/>
      <c r="H28" s="28"/>
    </row>
    <row r="29" s="16" customFormat="1" spans="1:8">
      <c r="A29" s="29" t="s">
        <v>78</v>
      </c>
      <c r="B29" s="29"/>
      <c r="C29" s="29"/>
      <c r="D29" s="29"/>
      <c r="E29" s="29"/>
      <c r="F29" s="29"/>
      <c r="G29" s="29"/>
      <c r="H29" s="29"/>
    </row>
    <row r="30" s="16" customFormat="1" spans="1:1">
      <c r="A30" s="30"/>
    </row>
    <row r="31" s="16" customFormat="1" spans="1:1">
      <c r="A31" s="30"/>
    </row>
    <row r="32" s="16" customFormat="1" spans="1:8">
      <c r="A32" s="29" t="s">
        <v>79</v>
      </c>
      <c r="B32" s="29"/>
      <c r="C32" s="29"/>
      <c r="D32" s="29"/>
      <c r="E32" s="29"/>
      <c r="F32" s="29"/>
      <c r="G32" s="29"/>
      <c r="H32" s="29"/>
    </row>
    <row r="33" s="16" customFormat="1" spans="1:1">
      <c r="A33" s="30"/>
    </row>
    <row r="34" s="16" customFormat="1" ht="27" customHeight="1" spans="1:8">
      <c r="A34" s="31"/>
      <c r="B34" s="31"/>
      <c r="C34" s="31"/>
      <c r="D34" s="31"/>
      <c r="E34" s="31"/>
      <c r="F34" s="31"/>
      <c r="G34" s="31"/>
      <c r="H34" s="31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zoomScale="85" zoomScaleNormal="85" workbookViewId="0">
      <pane ySplit="3" topLeftCell="A49" activePane="bottomLeft" state="frozen"/>
      <selection/>
      <selection pane="bottomLeft" activeCell="K54" sqref="K54"/>
    </sheetView>
  </sheetViews>
  <sheetFormatPr defaultColWidth="9" defaultRowHeight="13.5"/>
  <cols>
    <col min="1" max="1" width="4.38333333333333" style="2" customWidth="1"/>
    <col min="2" max="2" width="16.7583333333333" style="2" customWidth="1"/>
    <col min="3" max="3" width="10.1416666666667" style="2" customWidth="1"/>
    <col min="4" max="4" width="11.1666666666667" style="2" customWidth="1"/>
    <col min="5" max="5" width="4.84166666666667" style="3" customWidth="1"/>
    <col min="6" max="6" width="6.025" style="2" customWidth="1"/>
    <col min="7" max="7" width="27.9416666666667" style="2" customWidth="1"/>
    <col min="8" max="8" width="7.78333333333333" style="2" customWidth="1"/>
    <col min="9" max="9" width="6.31666666666667" style="2" customWidth="1"/>
    <col min="10" max="10" width="4.40833333333333" style="2" customWidth="1"/>
    <col min="11" max="16384" width="9" style="2"/>
  </cols>
  <sheetData>
    <row r="1" ht="23" customHeight="1" spans="1:10">
      <c r="A1" s="4" t="s">
        <v>80</v>
      </c>
      <c r="B1" s="4"/>
      <c r="C1" s="4"/>
      <c r="D1" s="4"/>
      <c r="E1" s="4"/>
      <c r="F1" s="4"/>
      <c r="G1" s="4"/>
      <c r="H1" s="4"/>
      <c r="I1" s="4"/>
      <c r="J1" s="4"/>
    </row>
    <row r="2" ht="21" customHeight="1" spans="1:10">
      <c r="A2" s="5" t="s">
        <v>1</v>
      </c>
      <c r="B2" s="5" t="s">
        <v>81</v>
      </c>
      <c r="C2" s="5" t="s">
        <v>2</v>
      </c>
      <c r="D2" s="5" t="s">
        <v>82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87</v>
      </c>
      <c r="J2" s="5" t="s">
        <v>6</v>
      </c>
    </row>
    <row r="3" ht="34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46" customHeight="1" spans="1:10">
      <c r="A4" s="6">
        <v>1</v>
      </c>
      <c r="B4" s="6"/>
      <c r="C4" s="6" t="s">
        <v>88</v>
      </c>
      <c r="D4" s="6" t="s">
        <v>89</v>
      </c>
      <c r="E4" s="6" t="s">
        <v>90</v>
      </c>
      <c r="F4" s="6">
        <v>1</v>
      </c>
      <c r="G4" s="6" t="s">
        <v>91</v>
      </c>
      <c r="H4" s="6">
        <v>2150</v>
      </c>
      <c r="I4" s="6">
        <f>H4*F4</f>
        <v>2150</v>
      </c>
      <c r="J4" s="10"/>
    </row>
    <row r="5" ht="35" customHeight="1" spans="1:10">
      <c r="A5" s="6">
        <v>2</v>
      </c>
      <c r="B5" s="6"/>
      <c r="C5" s="6" t="s">
        <v>92</v>
      </c>
      <c r="D5" s="6" t="s">
        <v>93</v>
      </c>
      <c r="E5" s="6" t="s">
        <v>90</v>
      </c>
      <c r="F5" s="6">
        <v>1</v>
      </c>
      <c r="G5" s="6" t="s">
        <v>94</v>
      </c>
      <c r="H5" s="6">
        <v>95</v>
      </c>
      <c r="I5" s="6">
        <f t="shared" ref="I5:I36" si="0">H5*F5</f>
        <v>95</v>
      </c>
      <c r="J5" s="10"/>
    </row>
    <row r="6" ht="59" customHeight="1" spans="1:10">
      <c r="A6" s="6">
        <v>3</v>
      </c>
      <c r="B6" s="6"/>
      <c r="C6" s="6" t="s">
        <v>95</v>
      </c>
      <c r="D6" s="6" t="s">
        <v>96</v>
      </c>
      <c r="E6" s="6" t="s">
        <v>90</v>
      </c>
      <c r="F6" s="6">
        <v>1</v>
      </c>
      <c r="G6" s="6" t="s">
        <v>97</v>
      </c>
      <c r="H6" s="6">
        <v>1000</v>
      </c>
      <c r="I6" s="6">
        <f t="shared" si="0"/>
        <v>1000</v>
      </c>
      <c r="J6" s="10"/>
    </row>
    <row r="7" ht="67" customHeight="1" spans="1:10">
      <c r="A7" s="6">
        <v>4</v>
      </c>
      <c r="B7" s="6"/>
      <c r="C7" s="6" t="s">
        <v>98</v>
      </c>
      <c r="D7" s="6" t="s">
        <v>99</v>
      </c>
      <c r="E7" s="6" t="s">
        <v>90</v>
      </c>
      <c r="F7" s="6">
        <v>1</v>
      </c>
      <c r="G7" s="6" t="s">
        <v>100</v>
      </c>
      <c r="H7" s="6">
        <v>2850</v>
      </c>
      <c r="I7" s="6">
        <f t="shared" si="0"/>
        <v>2850</v>
      </c>
      <c r="J7" s="11" t="s">
        <v>101</v>
      </c>
    </row>
    <row r="8" ht="59" customHeight="1" spans="1:10">
      <c r="A8" s="6">
        <v>5</v>
      </c>
      <c r="B8" s="6"/>
      <c r="C8" s="6" t="s">
        <v>102</v>
      </c>
      <c r="D8" s="6" t="s">
        <v>103</v>
      </c>
      <c r="E8" s="6" t="s">
        <v>90</v>
      </c>
      <c r="F8" s="6">
        <v>1</v>
      </c>
      <c r="G8" s="6" t="s">
        <v>104</v>
      </c>
      <c r="H8" s="6">
        <v>1550</v>
      </c>
      <c r="I8" s="6">
        <f t="shared" si="0"/>
        <v>1550</v>
      </c>
      <c r="J8" s="10"/>
    </row>
    <row r="9" ht="57" customHeight="1" spans="1:10">
      <c r="A9" s="6">
        <v>6</v>
      </c>
      <c r="B9" s="6"/>
      <c r="C9" s="6" t="s">
        <v>105</v>
      </c>
      <c r="D9" s="6" t="s">
        <v>106</v>
      </c>
      <c r="E9" s="6" t="s">
        <v>90</v>
      </c>
      <c r="F9" s="6">
        <v>1</v>
      </c>
      <c r="G9" s="6" t="s">
        <v>107</v>
      </c>
      <c r="H9" s="6">
        <v>1180</v>
      </c>
      <c r="I9" s="6">
        <f t="shared" si="0"/>
        <v>1180</v>
      </c>
      <c r="J9" s="10"/>
    </row>
    <row r="10" ht="62" customHeight="1" spans="1:10">
      <c r="A10" s="6">
        <v>7</v>
      </c>
      <c r="B10" s="7"/>
      <c r="C10" s="6" t="s">
        <v>108</v>
      </c>
      <c r="D10" s="6" t="s">
        <v>109</v>
      </c>
      <c r="E10" s="6" t="s">
        <v>110</v>
      </c>
      <c r="F10" s="6">
        <v>5</v>
      </c>
      <c r="G10" s="6" t="s">
        <v>111</v>
      </c>
      <c r="H10" s="6">
        <v>1150</v>
      </c>
      <c r="I10" s="6">
        <f t="shared" si="0"/>
        <v>5750</v>
      </c>
      <c r="J10" s="11" t="s">
        <v>112</v>
      </c>
    </row>
    <row r="11" ht="58" customHeight="1" spans="1:10">
      <c r="A11" s="6">
        <v>8</v>
      </c>
      <c r="B11" s="6"/>
      <c r="C11" s="6" t="s">
        <v>113</v>
      </c>
      <c r="D11" s="6" t="s">
        <v>114</v>
      </c>
      <c r="E11" s="6" t="s">
        <v>90</v>
      </c>
      <c r="F11" s="6">
        <v>20</v>
      </c>
      <c r="G11" s="6" t="s">
        <v>115</v>
      </c>
      <c r="H11" s="6">
        <v>200</v>
      </c>
      <c r="I11" s="6">
        <f t="shared" si="0"/>
        <v>4000</v>
      </c>
      <c r="J11" s="10"/>
    </row>
    <row r="12" ht="36" spans="1:10">
      <c r="A12" s="6">
        <v>9</v>
      </c>
      <c r="B12" s="6"/>
      <c r="C12" s="6" t="s">
        <v>116</v>
      </c>
      <c r="D12" s="6" t="s">
        <v>117</v>
      </c>
      <c r="E12" s="6" t="s">
        <v>90</v>
      </c>
      <c r="F12" s="6">
        <v>4</v>
      </c>
      <c r="G12" s="6" t="s">
        <v>118</v>
      </c>
      <c r="H12" s="6">
        <v>420</v>
      </c>
      <c r="I12" s="6">
        <f t="shared" si="0"/>
        <v>1680</v>
      </c>
      <c r="J12" s="10"/>
    </row>
    <row r="13" ht="36" spans="1:10">
      <c r="A13" s="6">
        <v>10</v>
      </c>
      <c r="B13" s="6"/>
      <c r="C13" s="6" t="s">
        <v>119</v>
      </c>
      <c r="D13" s="6" t="s">
        <v>120</v>
      </c>
      <c r="E13" s="6" t="s">
        <v>90</v>
      </c>
      <c r="F13" s="6">
        <v>1</v>
      </c>
      <c r="G13" s="6" t="s">
        <v>121</v>
      </c>
      <c r="H13" s="6">
        <v>1180</v>
      </c>
      <c r="I13" s="6">
        <f t="shared" si="0"/>
        <v>1180</v>
      </c>
      <c r="J13" s="10"/>
    </row>
    <row r="14" ht="40" customHeight="1" spans="1:10">
      <c r="A14" s="6">
        <v>11</v>
      </c>
      <c r="B14" s="6"/>
      <c r="C14" s="6" t="s">
        <v>122</v>
      </c>
      <c r="D14" s="6" t="s">
        <v>120</v>
      </c>
      <c r="E14" s="6" t="s">
        <v>90</v>
      </c>
      <c r="F14" s="6">
        <v>1</v>
      </c>
      <c r="G14" s="6" t="s">
        <v>123</v>
      </c>
      <c r="H14" s="6">
        <v>850</v>
      </c>
      <c r="I14" s="6">
        <f t="shared" si="0"/>
        <v>850</v>
      </c>
      <c r="J14" s="10"/>
    </row>
    <row r="15" ht="34" customHeight="1" spans="1:10">
      <c r="A15" s="6">
        <v>12</v>
      </c>
      <c r="B15" s="6"/>
      <c r="C15" s="6" t="s">
        <v>124</v>
      </c>
      <c r="D15" s="6" t="s">
        <v>120</v>
      </c>
      <c r="E15" s="6" t="s">
        <v>90</v>
      </c>
      <c r="F15" s="6">
        <v>1</v>
      </c>
      <c r="G15" s="6" t="s">
        <v>125</v>
      </c>
      <c r="H15" s="6">
        <v>850</v>
      </c>
      <c r="I15" s="6">
        <f t="shared" si="0"/>
        <v>850</v>
      </c>
      <c r="J15" s="10"/>
    </row>
    <row r="16" ht="29" customHeight="1" spans="1:10">
      <c r="A16" s="6">
        <v>13</v>
      </c>
      <c r="B16" s="6"/>
      <c r="C16" s="6" t="s">
        <v>126</v>
      </c>
      <c r="D16" s="6" t="s">
        <v>127</v>
      </c>
      <c r="E16" s="6" t="s">
        <v>90</v>
      </c>
      <c r="F16" s="6">
        <v>2</v>
      </c>
      <c r="G16" s="6" t="s">
        <v>128</v>
      </c>
      <c r="H16" s="6">
        <v>220</v>
      </c>
      <c r="I16" s="6">
        <f t="shared" si="0"/>
        <v>440</v>
      </c>
      <c r="J16" s="10"/>
    </row>
    <row r="17" ht="29" customHeight="1" spans="1:10">
      <c r="A17" s="6">
        <v>14</v>
      </c>
      <c r="B17" s="6"/>
      <c r="C17" s="6"/>
      <c r="D17" s="6" t="s">
        <v>129</v>
      </c>
      <c r="E17" s="6" t="s">
        <v>90</v>
      </c>
      <c r="F17" s="6">
        <v>2</v>
      </c>
      <c r="G17" s="6"/>
      <c r="H17" s="6">
        <v>220</v>
      </c>
      <c r="I17" s="6">
        <f t="shared" si="0"/>
        <v>440</v>
      </c>
      <c r="J17" s="10"/>
    </row>
    <row r="18" ht="31" customHeight="1" spans="1:10">
      <c r="A18" s="6">
        <v>15</v>
      </c>
      <c r="B18" s="6"/>
      <c r="C18" s="6" t="s">
        <v>126</v>
      </c>
      <c r="D18" s="6" t="s">
        <v>130</v>
      </c>
      <c r="E18" s="6" t="s">
        <v>90</v>
      </c>
      <c r="F18" s="6">
        <v>2</v>
      </c>
      <c r="G18" s="6" t="s">
        <v>128</v>
      </c>
      <c r="H18" s="6">
        <v>220</v>
      </c>
      <c r="I18" s="6">
        <f t="shared" si="0"/>
        <v>440</v>
      </c>
      <c r="J18" s="10"/>
    </row>
    <row r="19" ht="31" customHeight="1" spans="1:10">
      <c r="A19" s="6">
        <v>16</v>
      </c>
      <c r="B19" s="6"/>
      <c r="C19" s="6"/>
      <c r="D19" s="6" t="s">
        <v>131</v>
      </c>
      <c r="E19" s="6" t="s">
        <v>90</v>
      </c>
      <c r="F19" s="6">
        <v>2</v>
      </c>
      <c r="G19" s="6"/>
      <c r="H19" s="6">
        <v>220</v>
      </c>
      <c r="I19" s="6">
        <f t="shared" si="0"/>
        <v>440</v>
      </c>
      <c r="J19" s="10"/>
    </row>
    <row r="20" ht="39" customHeight="1" spans="1:10">
      <c r="A20" s="6">
        <v>17</v>
      </c>
      <c r="B20" s="6"/>
      <c r="C20" s="6" t="s">
        <v>132</v>
      </c>
      <c r="D20" s="6" t="s">
        <v>133</v>
      </c>
      <c r="E20" s="6" t="s">
        <v>90</v>
      </c>
      <c r="F20" s="6">
        <v>2</v>
      </c>
      <c r="G20" s="6" t="s">
        <v>134</v>
      </c>
      <c r="H20" s="6">
        <v>220</v>
      </c>
      <c r="I20" s="6">
        <f t="shared" si="0"/>
        <v>440</v>
      </c>
      <c r="J20" s="10"/>
    </row>
    <row r="21" ht="38" customHeight="1" spans="1:10">
      <c r="A21" s="6">
        <v>18</v>
      </c>
      <c r="B21" s="6"/>
      <c r="C21" s="6" t="s">
        <v>135</v>
      </c>
      <c r="D21" s="6" t="s">
        <v>136</v>
      </c>
      <c r="E21" s="6" t="s">
        <v>90</v>
      </c>
      <c r="F21" s="6">
        <v>35</v>
      </c>
      <c r="G21" s="6" t="s">
        <v>137</v>
      </c>
      <c r="H21" s="6">
        <v>15</v>
      </c>
      <c r="I21" s="6">
        <f t="shared" si="0"/>
        <v>525</v>
      </c>
      <c r="J21" s="10"/>
    </row>
    <row r="22" ht="52" customHeight="1" spans="1:10">
      <c r="A22" s="6">
        <v>19</v>
      </c>
      <c r="B22" s="6"/>
      <c r="C22" s="6" t="s">
        <v>138</v>
      </c>
      <c r="D22" s="6" t="s">
        <v>139</v>
      </c>
      <c r="E22" s="6" t="s">
        <v>90</v>
      </c>
      <c r="F22" s="6">
        <v>1</v>
      </c>
      <c r="G22" s="6" t="s">
        <v>140</v>
      </c>
      <c r="H22" s="6">
        <v>1100</v>
      </c>
      <c r="I22" s="6">
        <f t="shared" si="0"/>
        <v>1100</v>
      </c>
      <c r="J22" s="10"/>
    </row>
    <row r="23" ht="60" customHeight="1" spans="1:10">
      <c r="A23" s="6">
        <v>20</v>
      </c>
      <c r="B23" s="6"/>
      <c r="C23" s="6" t="s">
        <v>141</v>
      </c>
      <c r="D23" s="6" t="s">
        <v>142</v>
      </c>
      <c r="E23" s="6" t="s">
        <v>90</v>
      </c>
      <c r="F23" s="6">
        <v>30</v>
      </c>
      <c r="G23" s="6" t="s">
        <v>143</v>
      </c>
      <c r="H23" s="6">
        <v>180</v>
      </c>
      <c r="I23" s="6">
        <f t="shared" si="0"/>
        <v>5400</v>
      </c>
      <c r="J23" s="10"/>
    </row>
    <row r="24" ht="52" customHeight="1" spans="1:10">
      <c r="A24" s="6">
        <v>21</v>
      </c>
      <c r="B24" s="7"/>
      <c r="C24" s="6" t="s">
        <v>144</v>
      </c>
      <c r="D24" s="6" t="s">
        <v>145</v>
      </c>
      <c r="E24" s="6" t="s">
        <v>90</v>
      </c>
      <c r="F24" s="6">
        <v>9</v>
      </c>
      <c r="G24" s="6" t="s">
        <v>137</v>
      </c>
      <c r="H24" s="6">
        <v>20</v>
      </c>
      <c r="I24" s="6">
        <f t="shared" si="0"/>
        <v>180</v>
      </c>
      <c r="J24" s="10"/>
    </row>
    <row r="25" ht="22" customHeight="1" spans="1:10">
      <c r="A25" s="6">
        <v>22</v>
      </c>
      <c r="B25" s="6"/>
      <c r="C25" s="6"/>
      <c r="D25" s="6" t="s">
        <v>146</v>
      </c>
      <c r="E25" s="6" t="s">
        <v>90</v>
      </c>
      <c r="F25" s="6">
        <v>15</v>
      </c>
      <c r="G25" s="6" t="s">
        <v>147</v>
      </c>
      <c r="H25" s="6">
        <v>7</v>
      </c>
      <c r="I25" s="6">
        <f t="shared" si="0"/>
        <v>105</v>
      </c>
      <c r="J25" s="10"/>
    </row>
    <row r="26" ht="22" customHeight="1" spans="1:10">
      <c r="A26" s="6">
        <v>23</v>
      </c>
      <c r="B26" s="6"/>
      <c r="C26" s="6"/>
      <c r="D26" s="6" t="s">
        <v>146</v>
      </c>
      <c r="E26" s="6" t="s">
        <v>90</v>
      </c>
      <c r="F26" s="6">
        <v>15</v>
      </c>
      <c r="G26" s="6"/>
      <c r="H26" s="6">
        <v>7</v>
      </c>
      <c r="I26" s="6">
        <f t="shared" si="0"/>
        <v>105</v>
      </c>
      <c r="J26" s="10"/>
    </row>
    <row r="27" ht="45" customHeight="1" spans="1:10">
      <c r="A27" s="6">
        <v>24</v>
      </c>
      <c r="B27" s="6"/>
      <c r="C27" s="6"/>
      <c r="D27" s="6" t="s">
        <v>148</v>
      </c>
      <c r="E27" s="6" t="s">
        <v>90</v>
      </c>
      <c r="F27" s="6">
        <v>7</v>
      </c>
      <c r="G27" s="6" t="s">
        <v>149</v>
      </c>
      <c r="H27" s="6">
        <v>7</v>
      </c>
      <c r="I27" s="6">
        <f t="shared" si="0"/>
        <v>49</v>
      </c>
      <c r="J27" s="10"/>
    </row>
    <row r="28" ht="44" customHeight="1" spans="1:10">
      <c r="A28" s="6">
        <v>25</v>
      </c>
      <c r="B28" s="6"/>
      <c r="C28" s="6"/>
      <c r="D28" s="6" t="s">
        <v>150</v>
      </c>
      <c r="E28" s="6" t="s">
        <v>90</v>
      </c>
      <c r="F28" s="6">
        <v>12</v>
      </c>
      <c r="G28" s="6" t="s">
        <v>147</v>
      </c>
      <c r="H28" s="6">
        <v>8</v>
      </c>
      <c r="I28" s="6">
        <f t="shared" si="0"/>
        <v>96</v>
      </c>
      <c r="J28" s="10"/>
    </row>
    <row r="29" ht="33" customHeight="1" spans="1:10">
      <c r="A29" s="6">
        <v>26</v>
      </c>
      <c r="B29" s="6"/>
      <c r="C29" s="6"/>
      <c r="D29" s="6" t="s">
        <v>151</v>
      </c>
      <c r="E29" s="6" t="s">
        <v>90</v>
      </c>
      <c r="F29" s="6">
        <v>9</v>
      </c>
      <c r="G29" s="6"/>
      <c r="H29" s="6">
        <v>11</v>
      </c>
      <c r="I29" s="6">
        <f t="shared" si="0"/>
        <v>99</v>
      </c>
      <c r="J29" s="10"/>
    </row>
    <row r="30" ht="48" customHeight="1" spans="1:10">
      <c r="A30" s="6">
        <v>27</v>
      </c>
      <c r="B30" s="6"/>
      <c r="C30" s="6" t="s">
        <v>152</v>
      </c>
      <c r="D30" s="6" t="s">
        <v>153</v>
      </c>
      <c r="E30" s="6" t="s">
        <v>90</v>
      </c>
      <c r="F30" s="6">
        <v>105</v>
      </c>
      <c r="G30" s="6" t="s">
        <v>154</v>
      </c>
      <c r="H30" s="6">
        <v>18</v>
      </c>
      <c r="I30" s="6">
        <f t="shared" si="0"/>
        <v>1890</v>
      </c>
      <c r="J30" s="10"/>
    </row>
    <row r="31" ht="70" customHeight="1" spans="1:10">
      <c r="A31" s="6">
        <v>28</v>
      </c>
      <c r="B31" s="6"/>
      <c r="C31" s="6" t="s">
        <v>155</v>
      </c>
      <c r="D31" s="6" t="s">
        <v>156</v>
      </c>
      <c r="E31" s="6" t="s">
        <v>90</v>
      </c>
      <c r="F31" s="6">
        <v>215</v>
      </c>
      <c r="G31" s="6" t="s">
        <v>157</v>
      </c>
      <c r="H31" s="6">
        <v>10</v>
      </c>
      <c r="I31" s="6">
        <f t="shared" si="0"/>
        <v>2150</v>
      </c>
      <c r="J31" s="10"/>
    </row>
    <row r="32" ht="43" customHeight="1" spans="1:10">
      <c r="A32" s="6">
        <v>29</v>
      </c>
      <c r="B32" s="6"/>
      <c r="C32" s="6" t="s">
        <v>158</v>
      </c>
      <c r="D32" s="6" t="s">
        <v>159</v>
      </c>
      <c r="E32" s="6" t="s">
        <v>90</v>
      </c>
      <c r="F32" s="6">
        <v>9</v>
      </c>
      <c r="G32" s="6" t="s">
        <v>157</v>
      </c>
      <c r="H32" s="6">
        <v>15</v>
      </c>
      <c r="I32" s="6">
        <f t="shared" si="0"/>
        <v>135</v>
      </c>
      <c r="J32" s="10"/>
    </row>
    <row r="33" ht="49" customHeight="1" spans="1:10">
      <c r="A33" s="6">
        <v>30</v>
      </c>
      <c r="B33" s="6"/>
      <c r="C33" s="6" t="s">
        <v>160</v>
      </c>
      <c r="D33" s="6" t="s">
        <v>161</v>
      </c>
      <c r="E33" s="6" t="s">
        <v>90</v>
      </c>
      <c r="F33" s="6">
        <v>9</v>
      </c>
      <c r="G33" s="6" t="s">
        <v>162</v>
      </c>
      <c r="H33" s="6">
        <v>25</v>
      </c>
      <c r="I33" s="6">
        <f t="shared" si="0"/>
        <v>225</v>
      </c>
      <c r="J33" s="10"/>
    </row>
    <row r="34" ht="53" customHeight="1" spans="1:10">
      <c r="A34" s="6">
        <v>31</v>
      </c>
      <c r="B34" s="6"/>
      <c r="C34" s="6" t="s">
        <v>163</v>
      </c>
      <c r="D34" s="6" t="s">
        <v>164</v>
      </c>
      <c r="E34" s="6" t="s">
        <v>90</v>
      </c>
      <c r="F34" s="6">
        <v>9</v>
      </c>
      <c r="G34" s="6" t="s">
        <v>165</v>
      </c>
      <c r="H34" s="6">
        <v>220</v>
      </c>
      <c r="I34" s="6">
        <f t="shared" si="0"/>
        <v>1980</v>
      </c>
      <c r="J34" s="10"/>
    </row>
    <row r="35" ht="53" customHeight="1" spans="1:10">
      <c r="A35" s="6">
        <v>32</v>
      </c>
      <c r="B35" s="6"/>
      <c r="C35" s="6" t="s">
        <v>166</v>
      </c>
      <c r="D35" s="6" t="s">
        <v>167</v>
      </c>
      <c r="E35" s="6" t="s">
        <v>90</v>
      </c>
      <c r="F35" s="6">
        <v>9</v>
      </c>
      <c r="G35" s="6" t="s">
        <v>154</v>
      </c>
      <c r="H35" s="6">
        <v>16</v>
      </c>
      <c r="I35" s="6">
        <f t="shared" si="0"/>
        <v>144</v>
      </c>
      <c r="J35" s="10"/>
    </row>
    <row r="36" ht="60" customHeight="1" spans="1:10">
      <c r="A36" s="6">
        <v>33</v>
      </c>
      <c r="B36" s="8"/>
      <c r="C36" s="6" t="s">
        <v>168</v>
      </c>
      <c r="D36" s="6" t="s">
        <v>169</v>
      </c>
      <c r="E36" s="6" t="s">
        <v>90</v>
      </c>
      <c r="F36" s="6">
        <v>105</v>
      </c>
      <c r="G36" s="6" t="s">
        <v>170</v>
      </c>
      <c r="H36" s="9">
        <v>20</v>
      </c>
      <c r="I36" s="6">
        <f t="shared" si="0"/>
        <v>2100</v>
      </c>
      <c r="J36" s="10"/>
    </row>
    <row r="37" ht="51" customHeight="1" spans="1:13">
      <c r="A37" s="6">
        <v>34</v>
      </c>
      <c r="B37" s="6"/>
      <c r="C37" s="6" t="s">
        <v>171</v>
      </c>
      <c r="D37" s="6" t="s">
        <v>172</v>
      </c>
      <c r="E37" s="6" t="s">
        <v>90</v>
      </c>
      <c r="F37" s="6"/>
      <c r="G37" s="6" t="s">
        <v>173</v>
      </c>
      <c r="H37" s="6">
        <v>5</v>
      </c>
      <c r="I37" s="6">
        <f t="shared" ref="I37:I68" si="1">H37*F37</f>
        <v>0</v>
      </c>
      <c r="J37" s="10"/>
      <c r="K37" s="12"/>
      <c r="L37" s="12"/>
      <c r="M37" s="12"/>
    </row>
    <row r="38" ht="51" customHeight="1" spans="1:10">
      <c r="A38" s="6">
        <v>35</v>
      </c>
      <c r="B38" s="6"/>
      <c r="C38" s="6" t="s">
        <v>174</v>
      </c>
      <c r="D38" s="6" t="s">
        <v>175</v>
      </c>
      <c r="E38" s="6" t="s">
        <v>90</v>
      </c>
      <c r="F38" s="6">
        <v>351</v>
      </c>
      <c r="G38" s="6" t="s">
        <v>176</v>
      </c>
      <c r="H38" s="6">
        <v>11</v>
      </c>
      <c r="I38" s="6">
        <f t="shared" si="1"/>
        <v>3861</v>
      </c>
      <c r="J38" s="10"/>
    </row>
    <row r="39" ht="41" customHeight="1" spans="1:10">
      <c r="A39" s="6">
        <v>36</v>
      </c>
      <c r="B39" s="6"/>
      <c r="C39" s="6" t="s">
        <v>177</v>
      </c>
      <c r="D39" s="6" t="s">
        <v>178</v>
      </c>
      <c r="E39" s="6" t="s">
        <v>90</v>
      </c>
      <c r="F39" s="6">
        <v>101</v>
      </c>
      <c r="G39" s="6" t="s">
        <v>176</v>
      </c>
      <c r="H39" s="6">
        <v>12</v>
      </c>
      <c r="I39" s="6">
        <f t="shared" si="1"/>
        <v>1212</v>
      </c>
      <c r="J39" s="10"/>
    </row>
    <row r="40" ht="36" customHeight="1" spans="1:10">
      <c r="A40" s="6">
        <v>37</v>
      </c>
      <c r="B40" s="6"/>
      <c r="C40" s="6" t="s">
        <v>179</v>
      </c>
      <c r="D40" s="6" t="s">
        <v>178</v>
      </c>
      <c r="E40" s="6" t="s">
        <v>90</v>
      </c>
      <c r="F40" s="6">
        <v>104</v>
      </c>
      <c r="G40" s="6" t="s">
        <v>176</v>
      </c>
      <c r="H40" s="6">
        <v>12</v>
      </c>
      <c r="I40" s="6">
        <f t="shared" si="1"/>
        <v>1248</v>
      </c>
      <c r="J40" s="10"/>
    </row>
    <row r="41" ht="44" customHeight="1" spans="1:10">
      <c r="A41" s="6">
        <v>38</v>
      </c>
      <c r="B41" s="6"/>
      <c r="C41" s="6" t="s">
        <v>180</v>
      </c>
      <c r="D41" s="6" t="s">
        <v>181</v>
      </c>
      <c r="E41" s="6" t="s">
        <v>90</v>
      </c>
      <c r="F41" s="6">
        <v>9</v>
      </c>
      <c r="G41" s="6" t="s">
        <v>182</v>
      </c>
      <c r="H41" s="6">
        <v>175</v>
      </c>
      <c r="I41" s="6">
        <f t="shared" si="1"/>
        <v>1575</v>
      </c>
      <c r="J41" s="10"/>
    </row>
    <row r="42" ht="50" customHeight="1" spans="1:10">
      <c r="A42" s="6">
        <v>39</v>
      </c>
      <c r="B42" s="6"/>
      <c r="C42" s="6" t="s">
        <v>183</v>
      </c>
      <c r="D42" s="6" t="s">
        <v>184</v>
      </c>
      <c r="E42" s="6" t="s">
        <v>90</v>
      </c>
      <c r="F42" s="6">
        <v>9</v>
      </c>
      <c r="G42" s="6" t="s">
        <v>185</v>
      </c>
      <c r="H42" s="6">
        <v>15</v>
      </c>
      <c r="I42" s="6">
        <f t="shared" si="1"/>
        <v>135</v>
      </c>
      <c r="J42" s="10"/>
    </row>
    <row r="43" ht="53" customHeight="1" spans="1:10">
      <c r="A43" s="6">
        <v>40</v>
      </c>
      <c r="B43" s="6"/>
      <c r="C43" s="6" t="s">
        <v>186</v>
      </c>
      <c r="D43" s="6" t="s">
        <v>187</v>
      </c>
      <c r="E43" s="6" t="s">
        <v>90</v>
      </c>
      <c r="F43" s="6">
        <v>105</v>
      </c>
      <c r="G43" s="6" t="s">
        <v>188</v>
      </c>
      <c r="H43" s="6">
        <v>19.5</v>
      </c>
      <c r="I43" s="6">
        <f t="shared" si="1"/>
        <v>2047.5</v>
      </c>
      <c r="J43" s="10"/>
    </row>
    <row r="44" ht="43" customHeight="1" spans="1:10">
      <c r="A44" s="6">
        <v>41</v>
      </c>
      <c r="B44" s="6"/>
      <c r="C44" s="6" t="s">
        <v>189</v>
      </c>
      <c r="D44" s="6" t="s">
        <v>190</v>
      </c>
      <c r="E44" s="6" t="s">
        <v>90</v>
      </c>
      <c r="F44" s="6">
        <v>9</v>
      </c>
      <c r="G44" s="6" t="s">
        <v>191</v>
      </c>
      <c r="H44" s="6">
        <v>35</v>
      </c>
      <c r="I44" s="6">
        <f t="shared" si="1"/>
        <v>315</v>
      </c>
      <c r="J44" s="10"/>
    </row>
    <row r="45" ht="45" customHeight="1" spans="1:10">
      <c r="A45" s="6">
        <v>42</v>
      </c>
      <c r="B45" s="6"/>
      <c r="C45" s="6" t="s">
        <v>192</v>
      </c>
      <c r="D45" s="6" t="s">
        <v>193</v>
      </c>
      <c r="E45" s="6" t="s">
        <v>90</v>
      </c>
      <c r="F45" s="6">
        <v>9</v>
      </c>
      <c r="G45" s="6" t="s">
        <v>194</v>
      </c>
      <c r="H45" s="6">
        <v>8</v>
      </c>
      <c r="I45" s="6">
        <f t="shared" si="1"/>
        <v>72</v>
      </c>
      <c r="J45" s="10"/>
    </row>
    <row r="46" ht="46" customHeight="1" spans="1:10">
      <c r="A46" s="6">
        <v>43</v>
      </c>
      <c r="B46" s="7"/>
      <c r="C46" s="6" t="s">
        <v>195</v>
      </c>
      <c r="D46" s="6" t="s">
        <v>196</v>
      </c>
      <c r="E46" s="6" t="s">
        <v>90</v>
      </c>
      <c r="F46" s="6">
        <v>4</v>
      </c>
      <c r="G46" s="6" t="s">
        <v>194</v>
      </c>
      <c r="H46" s="6">
        <v>7</v>
      </c>
      <c r="I46" s="6">
        <f t="shared" si="1"/>
        <v>28</v>
      </c>
      <c r="J46" s="10"/>
    </row>
    <row r="47" ht="30" customHeight="1" spans="1:10">
      <c r="A47" s="6">
        <v>44</v>
      </c>
      <c r="B47" s="6"/>
      <c r="C47" s="6" t="s">
        <v>197</v>
      </c>
      <c r="D47" s="6" t="s">
        <v>198</v>
      </c>
      <c r="E47" s="6" t="s">
        <v>90</v>
      </c>
      <c r="F47" s="6">
        <v>2</v>
      </c>
      <c r="G47" s="6" t="s">
        <v>199</v>
      </c>
      <c r="H47" s="6">
        <v>10</v>
      </c>
      <c r="I47" s="6">
        <f t="shared" si="1"/>
        <v>20</v>
      </c>
      <c r="J47" s="13"/>
    </row>
    <row r="48" ht="30" customHeight="1" spans="1:10">
      <c r="A48" s="6">
        <v>45</v>
      </c>
      <c r="B48" s="6"/>
      <c r="C48" s="6" t="s">
        <v>200</v>
      </c>
      <c r="D48" s="6"/>
      <c r="E48" s="6" t="s">
        <v>90</v>
      </c>
      <c r="F48" s="6">
        <v>1</v>
      </c>
      <c r="G48" s="6"/>
      <c r="H48" s="6">
        <v>10</v>
      </c>
      <c r="I48" s="6">
        <f t="shared" si="1"/>
        <v>10</v>
      </c>
      <c r="J48" s="13"/>
    </row>
    <row r="49" ht="30" customHeight="1" spans="1:10">
      <c r="A49" s="6">
        <v>46</v>
      </c>
      <c r="B49" s="6"/>
      <c r="C49" s="6" t="s">
        <v>201</v>
      </c>
      <c r="D49" s="6"/>
      <c r="E49" s="6" t="s">
        <v>90</v>
      </c>
      <c r="F49" s="6">
        <v>1</v>
      </c>
      <c r="G49" s="6"/>
      <c r="H49" s="6">
        <v>10</v>
      </c>
      <c r="I49" s="6">
        <f t="shared" si="1"/>
        <v>10</v>
      </c>
      <c r="J49" s="13"/>
    </row>
    <row r="50" ht="30" customHeight="1" spans="1:10">
      <c r="A50" s="6">
        <v>47</v>
      </c>
      <c r="B50" s="6"/>
      <c r="C50" s="6" t="s">
        <v>202</v>
      </c>
      <c r="D50" s="6"/>
      <c r="E50" s="6" t="s">
        <v>90</v>
      </c>
      <c r="F50" s="6">
        <v>1</v>
      </c>
      <c r="G50" s="6"/>
      <c r="H50" s="6">
        <v>10</v>
      </c>
      <c r="I50" s="6">
        <f t="shared" si="1"/>
        <v>10</v>
      </c>
      <c r="J50" s="10"/>
    </row>
    <row r="51" ht="30" customHeight="1" spans="1:10">
      <c r="A51" s="6">
        <v>48</v>
      </c>
      <c r="B51" s="6"/>
      <c r="C51" s="6" t="s">
        <v>200</v>
      </c>
      <c r="D51" s="6"/>
      <c r="E51" s="6" t="s">
        <v>90</v>
      </c>
      <c r="F51" s="6">
        <v>1</v>
      </c>
      <c r="G51" s="6"/>
      <c r="H51" s="6">
        <v>10</v>
      </c>
      <c r="I51" s="6">
        <f t="shared" si="1"/>
        <v>10</v>
      </c>
      <c r="J51" s="10"/>
    </row>
    <row r="52" ht="30" customHeight="1" spans="1:10">
      <c r="A52" s="6">
        <v>49</v>
      </c>
      <c r="B52" s="6"/>
      <c r="C52" s="6" t="s">
        <v>203</v>
      </c>
      <c r="D52" s="6"/>
      <c r="E52" s="6" t="s">
        <v>90</v>
      </c>
      <c r="F52" s="6">
        <v>7</v>
      </c>
      <c r="G52" s="6"/>
      <c r="H52" s="6">
        <v>10</v>
      </c>
      <c r="I52" s="6">
        <f t="shared" si="1"/>
        <v>70</v>
      </c>
      <c r="J52" s="10"/>
    </row>
    <row r="53" ht="30" customHeight="1" spans="1:10">
      <c r="A53" s="6">
        <v>50</v>
      </c>
      <c r="B53" s="6"/>
      <c r="C53" s="6" t="s">
        <v>204</v>
      </c>
      <c r="D53" s="6"/>
      <c r="E53" s="6" t="s">
        <v>90</v>
      </c>
      <c r="F53" s="6">
        <v>14</v>
      </c>
      <c r="G53" s="6"/>
      <c r="H53" s="6">
        <v>10</v>
      </c>
      <c r="I53" s="6">
        <f t="shared" si="1"/>
        <v>140</v>
      </c>
      <c r="J53" s="10"/>
    </row>
    <row r="54" ht="41" customHeight="1" spans="1:10">
      <c r="A54" s="6">
        <v>51</v>
      </c>
      <c r="B54" s="6"/>
      <c r="C54" s="6" t="s">
        <v>205</v>
      </c>
      <c r="D54" s="6" t="s">
        <v>206</v>
      </c>
      <c r="E54" s="6" t="s">
        <v>90</v>
      </c>
      <c r="F54" s="6">
        <v>10</v>
      </c>
      <c r="G54" s="6" t="s">
        <v>199</v>
      </c>
      <c r="H54" s="6">
        <v>7</v>
      </c>
      <c r="I54" s="6">
        <f t="shared" si="1"/>
        <v>70</v>
      </c>
      <c r="J54" s="10"/>
    </row>
    <row r="55" ht="46" customHeight="1" spans="1:10">
      <c r="A55" s="6">
        <v>52</v>
      </c>
      <c r="B55" s="6"/>
      <c r="C55" s="6" t="s">
        <v>207</v>
      </c>
      <c r="D55" s="6" t="s">
        <v>193</v>
      </c>
      <c r="E55" s="6" t="s">
        <v>90</v>
      </c>
      <c r="F55" s="6">
        <v>30</v>
      </c>
      <c r="G55" s="6" t="s">
        <v>208</v>
      </c>
      <c r="H55" s="6">
        <v>15</v>
      </c>
      <c r="I55" s="6">
        <f t="shared" si="1"/>
        <v>450</v>
      </c>
      <c r="J55" s="10"/>
    </row>
    <row r="56" ht="46" customHeight="1" spans="1:10">
      <c r="A56" s="6">
        <v>53</v>
      </c>
      <c r="B56" s="7"/>
      <c r="C56" s="6" t="s">
        <v>209</v>
      </c>
      <c r="D56" s="6" t="s">
        <v>210</v>
      </c>
      <c r="E56" s="6" t="s">
        <v>90</v>
      </c>
      <c r="F56" s="6">
        <v>40</v>
      </c>
      <c r="G56" s="6" t="s">
        <v>208</v>
      </c>
      <c r="H56" s="6">
        <v>15</v>
      </c>
      <c r="I56" s="6">
        <f t="shared" si="1"/>
        <v>600</v>
      </c>
      <c r="J56" s="10"/>
    </row>
    <row r="57" ht="41" customHeight="1" spans="1:10">
      <c r="A57" s="6">
        <v>54</v>
      </c>
      <c r="B57" s="7"/>
      <c r="C57" s="6" t="s">
        <v>211</v>
      </c>
      <c r="D57" s="6" t="s">
        <v>212</v>
      </c>
      <c r="E57" s="6" t="s">
        <v>90</v>
      </c>
      <c r="F57" s="6">
        <v>9</v>
      </c>
      <c r="G57" s="6" t="s">
        <v>213</v>
      </c>
      <c r="H57" s="6">
        <v>10</v>
      </c>
      <c r="I57" s="6">
        <f t="shared" si="1"/>
        <v>90</v>
      </c>
      <c r="J57" s="10"/>
    </row>
    <row r="58" ht="44" customHeight="1" spans="1:10">
      <c r="A58" s="6">
        <v>55</v>
      </c>
      <c r="B58" s="6"/>
      <c r="C58" s="6" t="s">
        <v>214</v>
      </c>
      <c r="D58" s="6" t="s">
        <v>215</v>
      </c>
      <c r="E58" s="6" t="s">
        <v>90</v>
      </c>
      <c r="F58" s="6"/>
      <c r="G58" s="6" t="s">
        <v>216</v>
      </c>
      <c r="H58" s="6">
        <v>15</v>
      </c>
      <c r="I58" s="6">
        <f t="shared" si="1"/>
        <v>0</v>
      </c>
      <c r="J58" s="10"/>
    </row>
    <row r="59" ht="46" customHeight="1" spans="1:10">
      <c r="A59" s="6">
        <v>56</v>
      </c>
      <c r="B59" s="6"/>
      <c r="C59" s="6" t="s">
        <v>217</v>
      </c>
      <c r="D59" s="6" t="s">
        <v>212</v>
      </c>
      <c r="E59" s="6" t="s">
        <v>90</v>
      </c>
      <c r="F59" s="6">
        <v>1</v>
      </c>
      <c r="G59" s="6" t="s">
        <v>218</v>
      </c>
      <c r="H59" s="6">
        <v>12</v>
      </c>
      <c r="I59" s="6">
        <f t="shared" si="1"/>
        <v>12</v>
      </c>
      <c r="J59" s="10"/>
    </row>
    <row r="60" ht="50" customHeight="1" spans="1:10">
      <c r="A60" s="6">
        <v>57</v>
      </c>
      <c r="B60" s="6"/>
      <c r="C60" s="6" t="s">
        <v>219</v>
      </c>
      <c r="D60" s="6" t="s">
        <v>220</v>
      </c>
      <c r="E60" s="6" t="s">
        <v>90</v>
      </c>
      <c r="F60" s="6">
        <v>2</v>
      </c>
      <c r="G60" s="6" t="s">
        <v>221</v>
      </c>
      <c r="H60" s="6">
        <v>35</v>
      </c>
      <c r="I60" s="6">
        <f t="shared" si="1"/>
        <v>70</v>
      </c>
      <c r="J60" s="10"/>
    </row>
    <row r="61" ht="30" customHeight="1" spans="1:10">
      <c r="A61" s="6">
        <v>58</v>
      </c>
      <c r="B61" s="6"/>
      <c r="C61" s="6" t="s">
        <v>222</v>
      </c>
      <c r="D61" s="6" t="s">
        <v>223</v>
      </c>
      <c r="E61" s="6" t="s">
        <v>90</v>
      </c>
      <c r="F61" s="6">
        <v>1</v>
      </c>
      <c r="G61" s="6" t="s">
        <v>224</v>
      </c>
      <c r="H61" s="6">
        <v>63</v>
      </c>
      <c r="I61" s="6">
        <f t="shared" si="1"/>
        <v>63</v>
      </c>
      <c r="J61" s="10"/>
    </row>
    <row r="62" ht="30" customHeight="1" spans="1:10">
      <c r="A62" s="6">
        <v>59</v>
      </c>
      <c r="B62" s="6"/>
      <c r="C62" s="6" t="s">
        <v>225</v>
      </c>
      <c r="D62" s="6" t="s">
        <v>223</v>
      </c>
      <c r="E62" s="6" t="s">
        <v>90</v>
      </c>
      <c r="F62" s="6">
        <v>2</v>
      </c>
      <c r="G62" s="6" t="s">
        <v>224</v>
      </c>
      <c r="H62" s="6">
        <v>63</v>
      </c>
      <c r="I62" s="6">
        <f t="shared" si="1"/>
        <v>126</v>
      </c>
      <c r="J62" s="10"/>
    </row>
    <row r="63" ht="52" customHeight="1" spans="1:10">
      <c r="A63" s="6">
        <v>60</v>
      </c>
      <c r="B63" s="6"/>
      <c r="C63" s="6" t="s">
        <v>226</v>
      </c>
      <c r="D63" s="6" t="s">
        <v>212</v>
      </c>
      <c r="E63" s="6" t="s">
        <v>90</v>
      </c>
      <c r="F63" s="6">
        <v>5</v>
      </c>
      <c r="G63" s="6" t="s">
        <v>224</v>
      </c>
      <c r="H63" s="6">
        <v>10</v>
      </c>
      <c r="I63" s="6">
        <f t="shared" si="1"/>
        <v>50</v>
      </c>
      <c r="J63" s="10"/>
    </row>
    <row r="64" ht="46" customHeight="1" spans="1:10">
      <c r="A64" s="6">
        <v>61</v>
      </c>
      <c r="B64" s="6"/>
      <c r="C64" s="6" t="s">
        <v>227</v>
      </c>
      <c r="D64" s="6" t="s">
        <v>228</v>
      </c>
      <c r="E64" s="6" t="s">
        <v>90</v>
      </c>
      <c r="F64" s="6">
        <v>20</v>
      </c>
      <c r="G64" s="6" t="s">
        <v>218</v>
      </c>
      <c r="H64" s="6">
        <v>15</v>
      </c>
      <c r="I64" s="6">
        <f t="shared" si="1"/>
        <v>300</v>
      </c>
      <c r="J64" s="10"/>
    </row>
    <row r="65" ht="65" customHeight="1" spans="1:10">
      <c r="A65" s="6">
        <v>62</v>
      </c>
      <c r="B65" s="6"/>
      <c r="C65" s="6" t="s">
        <v>229</v>
      </c>
      <c r="D65" s="6" t="s">
        <v>223</v>
      </c>
      <c r="E65" s="6" t="s">
        <v>90</v>
      </c>
      <c r="F65" s="6">
        <v>45</v>
      </c>
      <c r="G65" s="6" t="s">
        <v>218</v>
      </c>
      <c r="H65" s="6">
        <v>175</v>
      </c>
      <c r="I65" s="6">
        <f t="shared" si="1"/>
        <v>7875</v>
      </c>
      <c r="J65" s="13"/>
    </row>
    <row r="66" ht="49" customHeight="1" spans="1:10">
      <c r="A66" s="6">
        <v>63</v>
      </c>
      <c r="B66" s="6"/>
      <c r="C66" s="6" t="s">
        <v>230</v>
      </c>
      <c r="D66" s="6" t="s">
        <v>231</v>
      </c>
      <c r="E66" s="6" t="s">
        <v>90</v>
      </c>
      <c r="F66" s="6">
        <v>75</v>
      </c>
      <c r="G66" s="6" t="s">
        <v>232</v>
      </c>
      <c r="H66" s="6">
        <v>40</v>
      </c>
      <c r="I66" s="6">
        <f t="shared" si="1"/>
        <v>3000</v>
      </c>
      <c r="J66" s="10"/>
    </row>
    <row r="67" ht="34" customHeight="1" spans="1:10">
      <c r="A67" s="6">
        <v>64</v>
      </c>
      <c r="B67" s="6"/>
      <c r="C67" s="6" t="s">
        <v>233</v>
      </c>
      <c r="D67" s="6" t="s">
        <v>223</v>
      </c>
      <c r="E67" s="6" t="s">
        <v>90</v>
      </c>
      <c r="F67" s="6">
        <v>2</v>
      </c>
      <c r="G67" s="6" t="s">
        <v>224</v>
      </c>
      <c r="H67" s="6">
        <v>70</v>
      </c>
      <c r="I67" s="6">
        <f t="shared" si="1"/>
        <v>140</v>
      </c>
      <c r="J67" s="10"/>
    </row>
    <row r="68" ht="47" customHeight="1" spans="1:10">
      <c r="A68" s="6">
        <v>65</v>
      </c>
      <c r="B68" s="6"/>
      <c r="C68" s="6" t="s">
        <v>234</v>
      </c>
      <c r="D68" s="6" t="s">
        <v>235</v>
      </c>
      <c r="E68" s="6" t="s">
        <v>236</v>
      </c>
      <c r="F68" s="6">
        <v>1</v>
      </c>
      <c r="G68" s="6" t="s">
        <v>237</v>
      </c>
      <c r="H68" s="6">
        <v>1846.5</v>
      </c>
      <c r="I68" s="6">
        <f t="shared" si="1"/>
        <v>1846.5</v>
      </c>
      <c r="J68" s="10"/>
    </row>
    <row r="69" s="1" customFormat="1" ht="24" customHeight="1" spans="1:10">
      <c r="A69" s="5">
        <v>66</v>
      </c>
      <c r="B69" s="14" t="s">
        <v>238</v>
      </c>
      <c r="C69" s="15"/>
      <c r="D69" s="15"/>
      <c r="E69" s="14" t="s">
        <v>239</v>
      </c>
      <c r="F69" s="15"/>
      <c r="G69" s="15"/>
      <c r="H69" s="15"/>
      <c r="I69" s="14">
        <f>SUM(I4:I68)</f>
        <v>67074</v>
      </c>
      <c r="J69" s="14"/>
    </row>
    <row r="70" s="1" customFormat="1" ht="24" customHeight="1" spans="1:10">
      <c r="A70" s="5">
        <v>67</v>
      </c>
      <c r="B70" s="14" t="s">
        <v>240</v>
      </c>
      <c r="C70" s="15"/>
      <c r="D70" s="15"/>
      <c r="E70" s="14"/>
      <c r="F70" s="15"/>
      <c r="G70" s="15"/>
      <c r="H70" s="15"/>
      <c r="I70" s="14">
        <v>67000</v>
      </c>
      <c r="J70" s="14"/>
    </row>
    <row r="72" ht="22" customHeight="1" spans="2:8">
      <c r="B72" s="2" t="s">
        <v>241</v>
      </c>
      <c r="D72" s="2" t="s">
        <v>242</v>
      </c>
      <c r="G72" s="2" t="s">
        <v>243</v>
      </c>
      <c r="H72" s="2" t="s">
        <v>244</v>
      </c>
    </row>
  </sheetData>
  <autoFilter xmlns:etc="http://www.wps.cn/officeDocument/2017/etCustomData" ref="A3:M70" etc:filterBottomFollowUsedRange="0">
    <extLst/>
  </autoFilter>
  <mergeCells count="25">
    <mergeCell ref="A1:J1"/>
    <mergeCell ref="A2:A3"/>
    <mergeCell ref="B2:B3"/>
    <mergeCell ref="B16:B17"/>
    <mergeCell ref="B18:B19"/>
    <mergeCell ref="B25:B26"/>
    <mergeCell ref="B47:B53"/>
    <mergeCell ref="B61:B62"/>
    <mergeCell ref="C2:C3"/>
    <mergeCell ref="C16:C17"/>
    <mergeCell ref="C18:C19"/>
    <mergeCell ref="C24:C29"/>
    <mergeCell ref="D2:D3"/>
    <mergeCell ref="D47:D53"/>
    <mergeCell ref="E2:E3"/>
    <mergeCell ref="F2:F3"/>
    <mergeCell ref="G2:G3"/>
    <mergeCell ref="G16:G17"/>
    <mergeCell ref="G18:G19"/>
    <mergeCell ref="G25:G26"/>
    <mergeCell ref="G28:G29"/>
    <mergeCell ref="G47:G53"/>
    <mergeCell ref="H2:H3"/>
    <mergeCell ref="I2:I3"/>
    <mergeCell ref="J2:J3"/>
  </mergeCells>
  <pageMargins left="0.161111111111111" right="0.161111111111111" top="0.60625" bottom="0.409027777777778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结算汇总表</vt:lpstr>
      <vt:lpstr>结算明细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AA</cp:lastModifiedBy>
  <dcterms:created xsi:type="dcterms:W3CDTF">2022-12-12T00:39:00Z</dcterms:created>
  <dcterms:modified xsi:type="dcterms:W3CDTF">2025-04-12T03:57:17Z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05CDAECA72D146C8ADEA73E0833F44D7_13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