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资料存档目录" sheetId="2" r:id="rId1"/>
    <sheet name="工程结算汇总表" sheetId="3" r:id="rId2"/>
    <sheet name="结算明细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2">结算明细!$A$1:$H$11</definedName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[1]单位库!$A:$A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_xleta.EVALUATE+#REF!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_xleta.EVALUATE+#REF!</definedName>
    <definedName name="_xlnm._FilterDatabase" hidden="1">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EVALUATE([13]给排水!XFD1)</definedName>
    <definedName name="GG1_1">_xleta.EVALUATE+#REF!</definedName>
    <definedName name="jieguo">EVALUATE(SUBSTITUTE(SUBSTITUTE('[15]表3 园建工程'!XFC1,"[","*ISTEXT(""["),"]","]"")"))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_xleta.EVALUATE+#REF!</definedName>
    <definedName name="室内装修价格明细">_xleta.EVALUATE+#REF!</definedName>
    <definedName name="红线范围外西侧绿化工程" localSheetId="1">_xleta.EVALUATE+#REF!</definedName>
    <definedName name="_8_8" localSheetId="1">_xleta.EVALUATE+#REF!</definedName>
    <definedName name="GG1_1" localSheetId="1">_xleta.EVALUATE+#REF!</definedName>
    <definedName name="栏杆价格明细" localSheetId="1">_xleta.EVALUATE+#REF!</definedName>
    <definedName name="室内装修价格明细" localSheetId="1">_xleta.EVALUATE+#REF!</definedName>
    <definedName name="_xlnm.Print_Area" localSheetId="1">工程结算汇总表!$A$1:$H$31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<sst xmlns="http://schemas.openxmlformats.org/spreadsheetml/2006/main" count="118" uniqueCount="82">
  <si>
    <t>洛阳市洛龙区浩德悠然居基坑监测、主楼沉降观测工程合同
结算资料存档目录</t>
  </si>
  <si>
    <t>序号</t>
  </si>
  <si>
    <t>名称</t>
  </si>
  <si>
    <t>份/页</t>
  </si>
  <si>
    <t>页码</t>
  </si>
  <si>
    <t>原件/复印件</t>
  </si>
  <si>
    <t>备注</t>
  </si>
  <si>
    <t>合同结算申请单</t>
  </si>
  <si>
    <t>/</t>
  </si>
  <si>
    <t>原件</t>
  </si>
  <si>
    <t>资料存档目录</t>
  </si>
  <si>
    <t>结算通知书</t>
  </si>
  <si>
    <t>签字版</t>
  </si>
  <si>
    <t>工程验收单</t>
  </si>
  <si>
    <t>授权委托书</t>
  </si>
  <si>
    <t>工程账目往来明细</t>
  </si>
  <si>
    <t>水电费清单</t>
  </si>
  <si>
    <t>施工合同</t>
  </si>
  <si>
    <t>工程量清单</t>
  </si>
  <si>
    <t>造价师：</t>
  </si>
  <si>
    <t>日期：</t>
  </si>
  <si>
    <t>洛阳市洛龙区浩德悠然居基坑监测、主楼沉降观测工程合同
结算汇总表</t>
  </si>
  <si>
    <t xml:space="preserve">合同编号：BLT.QQ.028    合同金额：178723.55 元 </t>
  </si>
  <si>
    <t>合同名称：洛阳市洛龙区浩德悠然居基坑监测、主楼沉降观测工程合同</t>
  </si>
  <si>
    <t>甲    方：洛阳浩德龙瑞置业有限公司</t>
  </si>
  <si>
    <t>乙    方：中汽建工（洛阳）检测 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</si>
  <si>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</si>
  <si>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</si>
  <si>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</si>
  <si>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</si>
  <si>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</si>
  <si>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</si>
  <si>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</si>
  <si>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</si>
  <si>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</si>
  <si>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</si>
  <si>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</si>
  <si>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</si>
  <si>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</si>
  <si>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</si>
  <si>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</si>
  <si>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</si>
  <si>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</si>
  <si>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</si>
  <si>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</si>
  <si>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</si>
  <si>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</si>
  <si>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</si>
  <si>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</si>
  <si>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</si>
  <si>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</si>
  <si>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</si>
  <si>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</si>
  <si>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</si>
  <si>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</si>
  <si>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</si>
  <si>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</si>
  <si>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</si>
  <si>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类别</t>
  </si>
  <si>
    <t>计算基础</t>
  </si>
  <si>
    <t>工程量</t>
  </si>
  <si>
    <t>综合单价</t>
  </si>
  <si>
    <t>次数</t>
  </si>
  <si>
    <t>合计</t>
  </si>
  <si>
    <t>沉降观测</t>
  </si>
  <si>
    <t>0.49 元/㎡（48874.59 ㎡）</t>
  </si>
  <si>
    <t>基坑水平位移监测</t>
  </si>
  <si>
    <t>基坑水平位移监测：60 个 /单价 19 元 /55</t>
  </si>
  <si>
    <t>点位减少为54个</t>
  </si>
  <si>
    <t>基坑竖向位移监测</t>
  </si>
  <si>
    <t>基坑竖向位移监测：60 个/ 单价 18 元 /55</t>
  </si>
  <si>
    <t>周边地表沉降监测</t>
  </si>
  <si>
    <t>周边地表沉降监测: 20 个/ 单价 18 元 /55</t>
  </si>
  <si>
    <t>单项总金额不变，次数减少，点位增加</t>
  </si>
  <si>
    <t>深层水平位移</t>
  </si>
  <si>
    <t>深层水平位移： 5 个/ 单价 25 元 /55</t>
  </si>
  <si>
    <t>检测次数减少为32次</t>
  </si>
  <si>
    <t>成孔费</t>
  </si>
  <si>
    <t>成孔费： 40 米/ 单价 150 元</t>
  </si>
  <si>
    <t>预应力锚索</t>
  </si>
  <si>
    <t>参考开元壹号61#地价格</t>
  </si>
  <si>
    <t>预应力锚索安装费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</si>
</sst>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&quot;元&quot;"/>
    <numFmt numFmtId="179" formatCode="[DBNum2][$RMB]General;[Red][DBNum2][$RMB]General"/>
  </numFmts>
  <fonts count="36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.05"/>
      <color rgb="FF000000"/>
      <name val="宋体"/>
      <charset val="134"/>
    </font>
    <font>
      <sz val="10"/>
      <name val="Arial"/>
      <charset val="0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40" applyNumberFormat="0" applyAlignment="0" applyProtection="0">
      <alignment vertical="center"/>
    </xf>
    <xf numFmtId="0" fontId="26" fillId="4" borderId="41" applyNumberFormat="0" applyAlignment="0" applyProtection="0">
      <alignment vertical="center"/>
    </xf>
    <xf numFmtId="0" fontId="27" fillId="4" borderId="40" applyNumberFormat="0" applyAlignment="0" applyProtection="0">
      <alignment vertical="center"/>
    </xf>
    <xf numFmtId="0" fontId="28" fillId="5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177" fontId="10" fillId="0" borderId="15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178" fontId="10" fillId="0" borderId="11" xfId="0" applyNumberFormat="1" applyFont="1" applyFill="1" applyBorder="1" applyAlignment="1">
      <alignment horizontal="left" vertical="center" wrapText="1"/>
    </xf>
    <xf numFmtId="178" fontId="10" fillId="0" borderId="12" xfId="0" applyNumberFormat="1" applyFont="1" applyFill="1" applyBorder="1" applyAlignment="1">
      <alignment horizontal="left" vertical="center" wrapText="1"/>
    </xf>
    <xf numFmtId="178" fontId="10" fillId="0" borderId="19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179" fontId="7" fillId="0" borderId="11" xfId="0" applyNumberFormat="1" applyFont="1" applyFill="1" applyBorder="1" applyAlignment="1">
      <alignment horizontal="left" vertical="center" wrapText="1"/>
    </xf>
    <xf numFmtId="179" fontId="7" fillId="0" borderId="12" xfId="0" applyNumberFormat="1" applyFont="1" applyFill="1" applyBorder="1" applyAlignment="1">
      <alignment horizontal="left" vertical="center" wrapText="1"/>
    </xf>
    <xf numFmtId="179" fontId="7" fillId="0" borderId="19" xfId="0" applyNumberFormat="1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179" fontId="7" fillId="0" borderId="25" xfId="0" applyNumberFormat="1" applyFont="1" applyFill="1" applyBorder="1" applyAlignment="1">
      <alignment horizontal="left" vertical="center" wrapText="1"/>
    </xf>
    <xf numFmtId="179" fontId="7" fillId="0" borderId="27" xfId="0" applyNumberFormat="1" applyFont="1" applyFill="1" applyBorder="1" applyAlignment="1">
      <alignment horizontal="left" vertical="center" wrapText="1"/>
    </xf>
    <xf numFmtId="179" fontId="7" fillId="0" borderId="28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Documents%20and%20Settings\chenjr\Local%20Settings\Temporary%20Internet%20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4" sqref="J4"/>
    </sheetView>
  </sheetViews>
  <sheetFormatPr defaultColWidth="8" defaultRowHeight="12.75" outlineLevelCol="5"/>
  <cols>
    <col min="1" max="1" width="8" style="14"/>
    <col min="2" max="2" width="24.5" style="14" customWidth="1"/>
    <col min="3" max="3" width="6" style="14" customWidth="1"/>
    <col min="4" max="4" width="7.25" style="14" customWidth="1"/>
    <col min="5" max="5" width="12.75" style="65" customWidth="1"/>
    <col min="6" max="6" width="18.25" style="14" customWidth="1"/>
    <col min="7" max="16384" width="8" style="14"/>
  </cols>
  <sheetData>
    <row r="1" ht="52" customHeight="1" spans="1:6">
      <c r="A1" s="66" t="s">
        <v>0</v>
      </c>
      <c r="B1" s="66"/>
      <c r="C1" s="66"/>
      <c r="D1" s="66"/>
      <c r="E1" s="66"/>
      <c r="F1" s="66"/>
    </row>
    <row r="2" ht="39" customHeight="1" spans="1:6">
      <c r="A2" s="67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9" t="s">
        <v>6</v>
      </c>
    </row>
    <row r="3" ht="45" customHeight="1" spans="1:6">
      <c r="A3" s="70">
        <v>1</v>
      </c>
      <c r="B3" s="71" t="s">
        <v>7</v>
      </c>
      <c r="C3" s="72" t="s">
        <v>8</v>
      </c>
      <c r="D3" s="72" t="s">
        <v>8</v>
      </c>
      <c r="E3" s="72" t="s">
        <v>9</v>
      </c>
      <c r="F3" s="73"/>
    </row>
    <row r="4" ht="45" customHeight="1" spans="1:6">
      <c r="A4" s="70">
        <v>2</v>
      </c>
      <c r="B4" s="71" t="s">
        <v>10</v>
      </c>
      <c r="C4" s="72" t="s">
        <v>8</v>
      </c>
      <c r="D4" s="72" t="s">
        <v>8</v>
      </c>
      <c r="E4" s="72" t="s">
        <v>9</v>
      </c>
      <c r="F4" s="74"/>
    </row>
    <row r="5" ht="45" customHeight="1" spans="1:6">
      <c r="A5" s="70">
        <v>3</v>
      </c>
      <c r="B5" s="71" t="s">
        <v>11</v>
      </c>
      <c r="C5" s="72" t="s">
        <v>8</v>
      </c>
      <c r="D5" s="72" t="s">
        <v>8</v>
      </c>
      <c r="E5" s="72" t="s">
        <v>12</v>
      </c>
      <c r="F5" s="74"/>
    </row>
    <row r="6" ht="45" customHeight="1" spans="1:6">
      <c r="A6" s="70">
        <v>4</v>
      </c>
      <c r="B6" s="71" t="s">
        <v>13</v>
      </c>
      <c r="C6" s="72" t="s">
        <v>8</v>
      </c>
      <c r="D6" s="72" t="s">
        <v>8</v>
      </c>
      <c r="E6" s="72" t="s">
        <v>12</v>
      </c>
      <c r="F6" s="74"/>
    </row>
    <row r="7" ht="45" customHeight="1" spans="1:6">
      <c r="A7" s="70">
        <v>5</v>
      </c>
      <c r="B7" s="71" t="s">
        <v>14</v>
      </c>
      <c r="C7" s="72" t="s">
        <v>8</v>
      </c>
      <c r="D7" s="72" t="s">
        <v>8</v>
      </c>
      <c r="E7" s="72" t="s">
        <v>9</v>
      </c>
      <c r="F7" s="74"/>
    </row>
    <row r="8" ht="45" customHeight="1" spans="1:6">
      <c r="A8" s="70">
        <v>6</v>
      </c>
      <c r="B8" s="71" t="s">
        <v>15</v>
      </c>
      <c r="C8" s="72" t="s">
        <v>8</v>
      </c>
      <c r="D8" s="72" t="s">
        <v>8</v>
      </c>
      <c r="E8" s="72" t="s">
        <v>9</v>
      </c>
      <c r="F8" s="73"/>
    </row>
    <row r="9" ht="45" customHeight="1" spans="1:6">
      <c r="A9" s="70">
        <v>7</v>
      </c>
      <c r="B9" s="71" t="s">
        <v>16</v>
      </c>
      <c r="C9" s="72" t="s">
        <v>8</v>
      </c>
      <c r="D9" s="72" t="s">
        <v>8</v>
      </c>
      <c r="E9" s="72" t="s">
        <v>9</v>
      </c>
      <c r="F9" s="74"/>
    </row>
    <row r="10" ht="45" customHeight="1" spans="1:6">
      <c r="A10" s="70">
        <v>8</v>
      </c>
      <c r="B10" s="71" t="s">
        <v>17</v>
      </c>
      <c r="C10" s="72" t="s">
        <v>8</v>
      </c>
      <c r="D10" s="72" t="s">
        <v>8</v>
      </c>
      <c r="E10" s="72" t="s">
        <v>9</v>
      </c>
      <c r="F10" s="74"/>
    </row>
    <row r="11" ht="45" customHeight="1" spans="1:6">
      <c r="A11" s="70">
        <v>9</v>
      </c>
      <c r="B11" s="75" t="s">
        <v>18</v>
      </c>
      <c r="C11" s="72" t="s">
        <v>8</v>
      </c>
      <c r="D11" s="72" t="s">
        <v>8</v>
      </c>
      <c r="E11" s="72" t="s">
        <v>9</v>
      </c>
      <c r="F11" s="74"/>
    </row>
    <row r="12" ht="39" customHeight="1" spans="1:6">
      <c r="A12" s="76" t="s">
        <v>19</v>
      </c>
      <c r="B12" s="77"/>
      <c r="C12" s="77" t="s">
        <v>20</v>
      </c>
      <c r="D12" s="77"/>
      <c r="E12" s="78"/>
      <c r="F12" s="79"/>
    </row>
    <row r="13" ht="13.5" spans="1:6">
      <c r="A13" s="80"/>
      <c r="B13" s="81"/>
      <c r="C13" s="81"/>
      <c r="D13" s="81"/>
      <c r="E13" s="82"/>
      <c r="F13" s="83"/>
    </row>
  </sheetData>
  <mergeCells count="3">
    <mergeCell ref="A1:F1"/>
    <mergeCell ref="A12:B13"/>
    <mergeCell ref="C12:F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="130" zoomScaleNormal="100" workbookViewId="0">
      <selection activeCell="A2" sqref="A2:H2"/>
    </sheetView>
  </sheetViews>
  <sheetFormatPr defaultColWidth="8" defaultRowHeight="24" customHeight="1" outlineLevelCol="7"/>
  <cols>
    <col min="1" max="1" width="8" style="14"/>
    <col min="2" max="2" width="13.375" style="14" customWidth="1"/>
    <col min="3" max="3" width="8" style="14"/>
    <col min="4" max="4" width="9.875" style="14" customWidth="1"/>
    <col min="5" max="5" width="10.375" style="14" customWidth="1"/>
    <col min="6" max="7" width="9.375" style="14" customWidth="1"/>
    <col min="8" max="8" width="12.875" style="14" customWidth="1"/>
    <col min="9" max="9" width="8" style="14"/>
    <col min="10" max="10" width="10.25" style="14"/>
    <col min="11" max="16384" width="8" style="14"/>
  </cols>
  <sheetData>
    <row r="1" ht="36" customHeight="1" spans="1:8">
      <c r="A1" s="15" t="s">
        <v>21</v>
      </c>
      <c r="B1" s="16"/>
      <c r="C1" s="16"/>
      <c r="D1" s="16"/>
      <c r="E1" s="16"/>
      <c r="F1" s="16"/>
      <c r="G1" s="16"/>
      <c r="H1" s="16"/>
    </row>
    <row r="2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customHeight="1" spans="1:8">
      <c r="A3" s="17" t="s">
        <v>23</v>
      </c>
      <c r="B3" s="17"/>
      <c r="C3" s="17"/>
      <c r="D3" s="17"/>
      <c r="E3" s="17"/>
      <c r="F3" s="17"/>
      <c r="G3" s="17"/>
      <c r="H3" s="17"/>
    </row>
    <row r="4" customHeight="1" spans="1:8">
      <c r="A4" s="17" t="s">
        <v>24</v>
      </c>
      <c r="B4" s="17"/>
      <c r="C4" s="17"/>
      <c r="D4" s="17"/>
      <c r="E4" s="17"/>
      <c r="F4" s="17"/>
      <c r="G4" s="17"/>
      <c r="H4" s="17"/>
    </row>
    <row r="5" customHeight="1" spans="1:8">
      <c r="A5" s="18" t="s">
        <v>25</v>
      </c>
      <c r="B5" s="18"/>
      <c r="C5" s="18"/>
      <c r="D5" s="18"/>
      <c r="E5" s="18"/>
      <c r="F5" s="18"/>
      <c r="G5" s="18"/>
      <c r="H5" s="18"/>
    </row>
    <row r="6" ht="38" customHeight="1" spans="1:8">
      <c r="A6" s="19" t="s">
        <v>1</v>
      </c>
      <c r="B6" s="20" t="s">
        <v>26</v>
      </c>
      <c r="C6" s="21"/>
      <c r="D6" s="22"/>
      <c r="E6" s="23" t="s">
        <v>27</v>
      </c>
      <c r="F6" s="23" t="s">
        <v>28</v>
      </c>
      <c r="G6" s="23" t="s">
        <v>29</v>
      </c>
      <c r="H6" s="24" t="s">
        <v>30</v>
      </c>
    </row>
    <row r="7" customHeight="1" spans="1:8">
      <c r="A7" s="25" t="s">
        <v>31</v>
      </c>
      <c r="B7" s="26" t="s">
        <v>32</v>
      </c>
      <c r="C7" s="27"/>
      <c r="D7" s="28"/>
      <c r="E7" s="29">
        <f>E8+E9+E10+E11</f>
        <v>0</v>
      </c>
      <c r="F7" s="29">
        <v>0</v>
      </c>
      <c r="G7" s="29">
        <f>G8+G9+G10+G11</f>
        <v>0</v>
      </c>
      <c r="H7" s="30">
        <f>+结算明细!G11</f>
        <v>171718.5491</v>
      </c>
    </row>
    <row r="8" customHeight="1" spans="1:8">
      <c r="A8" s="31">
        <v>1.1</v>
      </c>
      <c r="B8" s="32" t="s">
        <v>33</v>
      </c>
      <c r="C8" s="33"/>
      <c r="D8" s="34"/>
      <c r="E8" s="29">
        <v>0</v>
      </c>
      <c r="F8" s="29">
        <v>0</v>
      </c>
      <c r="G8" s="29">
        <f>G9+G10+G11+G12</f>
        <v>0</v>
      </c>
      <c r="H8" s="35">
        <v>0</v>
      </c>
    </row>
    <row r="9" customHeight="1" spans="1:8">
      <c r="A9" s="31">
        <v>1.2</v>
      </c>
      <c r="B9" s="32" t="s">
        <v>34</v>
      </c>
      <c r="C9" s="33"/>
      <c r="D9" s="34"/>
      <c r="E9" s="29">
        <v>0</v>
      </c>
      <c r="F9" s="29">
        <v>0</v>
      </c>
      <c r="G9" s="29">
        <v>0</v>
      </c>
      <c r="H9" s="36">
        <v>0</v>
      </c>
    </row>
    <row r="10" customHeight="1" spans="1:8">
      <c r="A10" s="31">
        <v>1.3</v>
      </c>
      <c r="B10" s="32" t="s">
        <v>35</v>
      </c>
      <c r="C10" s="33"/>
      <c r="D10" s="34"/>
      <c r="E10" s="29">
        <v>0</v>
      </c>
      <c r="F10" s="29">
        <v>0</v>
      </c>
      <c r="G10" s="29">
        <v>0</v>
      </c>
      <c r="H10" s="35">
        <v>0</v>
      </c>
    </row>
    <row r="11" customHeight="1" spans="1:8">
      <c r="A11" s="31">
        <v>1.4</v>
      </c>
      <c r="B11" s="32" t="s">
        <v>36</v>
      </c>
      <c r="C11" s="33"/>
      <c r="D11" s="34"/>
      <c r="E11" s="29">
        <v>0</v>
      </c>
      <c r="F11" s="29">
        <v>0</v>
      </c>
      <c r="G11" s="29">
        <v>0</v>
      </c>
      <c r="H11" s="35">
        <v>0</v>
      </c>
    </row>
    <row r="12" customHeight="1" spans="1:8">
      <c r="A12" s="25" t="s">
        <v>37</v>
      </c>
      <c r="B12" s="26" t="s">
        <v>38</v>
      </c>
      <c r="C12" s="27"/>
      <c r="D12" s="28"/>
      <c r="E12" s="37">
        <v>0</v>
      </c>
      <c r="F12" s="38"/>
      <c r="G12" s="29">
        <v>0</v>
      </c>
      <c r="H12" s="35">
        <v>0</v>
      </c>
    </row>
    <row r="13" customHeight="1" spans="1:8">
      <c r="A13" s="31">
        <v>2.1</v>
      </c>
      <c r="B13" s="32" t="s">
        <v>39</v>
      </c>
      <c r="C13" s="33"/>
      <c r="D13" s="34"/>
      <c r="E13" s="37">
        <v>0</v>
      </c>
      <c r="F13" s="38"/>
      <c r="G13" s="29">
        <v>0</v>
      </c>
      <c r="H13" s="35">
        <v>0</v>
      </c>
    </row>
    <row r="14" customHeight="1" spans="1:8">
      <c r="A14" s="31">
        <v>2.2</v>
      </c>
      <c r="B14" s="32" t="s">
        <v>39</v>
      </c>
      <c r="C14" s="33"/>
      <c r="D14" s="34"/>
      <c r="E14" s="37">
        <v>0</v>
      </c>
      <c r="F14" s="38"/>
      <c r="G14" s="29">
        <v>0</v>
      </c>
      <c r="H14" s="35">
        <v>0</v>
      </c>
    </row>
    <row r="15" customHeight="1" spans="1:8">
      <c r="A15" s="39" t="s">
        <v>40</v>
      </c>
      <c r="B15" s="40" t="s">
        <v>41</v>
      </c>
      <c r="C15" s="41"/>
      <c r="D15" s="42" t="s">
        <v>42</v>
      </c>
      <c r="E15" s="43">
        <f>H7</f>
        <v>171718.5491</v>
      </c>
      <c r="F15" s="44"/>
      <c r="G15" s="44"/>
      <c r="H15" s="45"/>
    </row>
    <row r="16" customHeight="1" spans="1:8">
      <c r="A16" s="25"/>
      <c r="B16" s="46"/>
      <c r="C16" s="47"/>
      <c r="D16" s="42" t="s">
        <v>43</v>
      </c>
      <c r="E16" s="48">
        <f>+E15</f>
        <v>171718.5491</v>
      </c>
      <c r="F16" s="49"/>
      <c r="G16" s="49"/>
      <c r="H16" s="50"/>
    </row>
    <row r="17" customHeight="1" spans="1:8">
      <c r="A17" s="25" t="s">
        <v>44</v>
      </c>
      <c r="B17" s="26" t="s">
        <v>45</v>
      </c>
      <c r="C17" s="27"/>
      <c r="D17" s="28"/>
      <c r="E17" s="32">
        <v>0</v>
      </c>
      <c r="F17" s="33"/>
      <c r="G17" s="33"/>
      <c r="H17" s="51"/>
    </row>
    <row r="18" ht="21" customHeight="1" spans="1:8">
      <c r="A18" s="31">
        <v>4.1</v>
      </c>
      <c r="B18" s="32" t="s">
        <v>46</v>
      </c>
      <c r="C18" s="33"/>
      <c r="D18" s="34"/>
      <c r="E18" s="32">
        <v>0</v>
      </c>
      <c r="F18" s="33"/>
      <c r="G18" s="33"/>
      <c r="H18" s="51"/>
    </row>
    <row r="19" ht="21" customHeight="1" spans="1:8">
      <c r="A19" s="31">
        <v>4.2</v>
      </c>
      <c r="B19" s="32" t="s">
        <v>47</v>
      </c>
      <c r="C19" s="33"/>
      <c r="D19" s="34"/>
      <c r="E19" s="32">
        <v>0</v>
      </c>
      <c r="F19" s="33"/>
      <c r="G19" s="33"/>
      <c r="H19" s="51"/>
    </row>
    <row r="20" ht="20" customHeight="1" spans="1:8">
      <c r="A20" s="25" t="s">
        <v>48</v>
      </c>
      <c r="B20" s="26" t="s">
        <v>49</v>
      </c>
      <c r="C20" s="27"/>
      <c r="D20" s="28"/>
      <c r="E20" s="32">
        <v>0</v>
      </c>
      <c r="F20" s="33"/>
      <c r="G20" s="33"/>
      <c r="H20" s="51"/>
    </row>
    <row r="21" ht="19" customHeight="1" spans="1:8">
      <c r="A21" s="31">
        <v>5.1</v>
      </c>
      <c r="B21" s="32" t="s">
        <v>50</v>
      </c>
      <c r="C21" s="33"/>
      <c r="D21" s="34"/>
      <c r="E21" s="32">
        <v>0</v>
      </c>
      <c r="F21" s="33"/>
      <c r="G21" s="33"/>
      <c r="H21" s="51"/>
    </row>
    <row r="22" ht="19" customHeight="1" spans="1:8">
      <c r="A22" s="31">
        <v>5.2</v>
      </c>
      <c r="B22" s="32" t="s">
        <v>51</v>
      </c>
      <c r="C22" s="33"/>
      <c r="D22" s="34"/>
      <c r="E22" s="32">
        <v>0</v>
      </c>
      <c r="F22" s="33"/>
      <c r="G22" s="33"/>
      <c r="H22" s="51"/>
    </row>
    <row r="23" customHeight="1" spans="1:8">
      <c r="A23" s="39" t="s">
        <v>52</v>
      </c>
      <c r="B23" s="52" t="s">
        <v>53</v>
      </c>
      <c r="C23" s="32" t="s">
        <v>42</v>
      </c>
      <c r="D23" s="34"/>
      <c r="E23" s="43">
        <f>E15</f>
        <v>171718.5491</v>
      </c>
      <c r="F23" s="33"/>
      <c r="G23" s="33"/>
      <c r="H23" s="51"/>
    </row>
    <row r="24" customHeight="1" spans="1:8">
      <c r="A24" s="25"/>
      <c r="B24" s="53"/>
      <c r="C24" s="32" t="s">
        <v>43</v>
      </c>
      <c r="D24" s="34"/>
      <c r="E24" s="48">
        <f>E16</f>
        <v>171718.5491</v>
      </c>
      <c r="F24" s="49"/>
      <c r="G24" s="49"/>
      <c r="H24" s="50"/>
    </row>
    <row r="25" customHeight="1" spans="1:8">
      <c r="A25" s="39" t="s">
        <v>54</v>
      </c>
      <c r="B25" s="52" t="s">
        <v>55</v>
      </c>
      <c r="C25" s="32" t="s">
        <v>42</v>
      </c>
      <c r="D25" s="34"/>
      <c r="E25" s="43">
        <f>E23</f>
        <v>171718.5491</v>
      </c>
      <c r="F25" s="33"/>
      <c r="G25" s="33"/>
      <c r="H25" s="51"/>
    </row>
    <row r="26" customHeight="1" spans="1:8">
      <c r="A26" s="54"/>
      <c r="B26" s="55"/>
      <c r="C26" s="56" t="s">
        <v>43</v>
      </c>
      <c r="D26" s="57"/>
      <c r="E26" s="58">
        <f>E16</f>
        <v>171718.5491</v>
      </c>
      <c r="F26" s="59"/>
      <c r="G26" s="59"/>
      <c r="H26" s="60"/>
    </row>
    <row r="27" customHeight="1" spans="1:8">
      <c r="A27" s="61"/>
      <c r="B27" s="61"/>
      <c r="C27" s="61"/>
      <c r="D27" s="61"/>
      <c r="E27" s="61"/>
      <c r="F27" s="61"/>
      <c r="G27" s="61"/>
      <c r="H27" s="61"/>
    </row>
    <row r="28" customHeight="1" spans="1:8">
      <c r="A28" s="62" t="s">
        <v>56</v>
      </c>
      <c r="B28" s="62"/>
      <c r="C28" s="62"/>
      <c r="D28" s="62"/>
      <c r="E28" s="62"/>
      <c r="F28" s="62"/>
      <c r="G28" s="62"/>
      <c r="H28" s="62"/>
    </row>
    <row r="29" customHeight="1" spans="1:8">
      <c r="A29" s="63"/>
      <c r="B29" s="64"/>
      <c r="C29" s="64"/>
      <c r="D29" s="64"/>
      <c r="E29" s="64"/>
      <c r="F29" s="64"/>
      <c r="G29" s="64"/>
      <c r="H29" s="64"/>
    </row>
    <row r="30" customHeight="1" spans="1:8">
      <c r="A30" s="63"/>
      <c r="B30" s="64"/>
      <c r="C30" s="64"/>
      <c r="D30" s="64"/>
      <c r="E30" s="64"/>
      <c r="F30" s="64"/>
      <c r="G30" s="64"/>
      <c r="H30" s="64"/>
    </row>
    <row r="31" customHeight="1" spans="1:8">
      <c r="A31" s="62" t="s">
        <v>57</v>
      </c>
      <c r="B31" s="62"/>
      <c r="C31" s="62"/>
      <c r="D31" s="62"/>
      <c r="E31" s="62"/>
      <c r="F31" s="62"/>
      <c r="G31" s="62"/>
      <c r="H31" s="62"/>
    </row>
    <row r="32" customHeight="1" spans="1:8">
      <c r="A32" s="63"/>
      <c r="B32" s="64"/>
      <c r="C32" s="64"/>
      <c r="D32" s="64"/>
      <c r="E32" s="64"/>
      <c r="F32" s="64"/>
      <c r="G32" s="64"/>
      <c r="H32" s="64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rintOptions horizontalCentered="1"/>
  <pageMargins left="0.432638888888889" right="0.511805555555556" top="0.511805555555556" bottom="1" header="0.5" footer="0.5"/>
  <pageSetup paperSize="9" scale="9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="145" zoomScaleNormal="160" topLeftCell="B1" workbookViewId="0">
      <selection activeCell="G12" sqref="G12"/>
    </sheetView>
  </sheetViews>
  <sheetFormatPr defaultColWidth="9" defaultRowHeight="24" customHeight="1" outlineLevelCol="7"/>
  <cols>
    <col min="1" max="1" width="4.875" style="1" customWidth="1"/>
    <col min="2" max="2" width="14.625" style="1" customWidth="1"/>
    <col min="3" max="3" width="23.1" style="2" customWidth="1"/>
    <col min="4" max="4" width="9.25" style="2" customWidth="1"/>
    <col min="5" max="5" width="7.625" style="2" customWidth="1"/>
    <col min="6" max="6" width="6.625" style="2" customWidth="1"/>
    <col min="7" max="7" width="10.125" style="2" customWidth="1"/>
    <col min="8" max="8" width="20.875" style="2" customWidth="1"/>
    <col min="9" max="11" width="4.475" style="2" customWidth="1"/>
    <col min="12" max="12" width="9.25" style="2" customWidth="1"/>
    <col min="13" max="19" width="4.475" style="2" customWidth="1"/>
    <col min="20" max="20" width="4" style="1" customWidth="1"/>
    <col min="21" max="16384" width="9" style="1"/>
  </cols>
  <sheetData>
    <row r="1" customHeight="1" spans="1:8">
      <c r="A1" s="3" t="s">
        <v>18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 t="s">
        <v>58</v>
      </c>
      <c r="C2" s="6" t="s">
        <v>59</v>
      </c>
      <c r="D2" s="6" t="s">
        <v>60</v>
      </c>
      <c r="E2" s="6" t="s">
        <v>61</v>
      </c>
      <c r="F2" s="6" t="s">
        <v>62</v>
      </c>
      <c r="G2" s="7" t="s">
        <v>63</v>
      </c>
      <c r="H2" s="8" t="s">
        <v>6</v>
      </c>
    </row>
    <row r="3" ht="26" customHeight="1" spans="1:8">
      <c r="A3" s="8">
        <v>1</v>
      </c>
      <c r="B3" s="9" t="s">
        <v>64</v>
      </c>
      <c r="C3" s="7" t="s">
        <v>65</v>
      </c>
      <c r="D3" s="10">
        <v>48874.59</v>
      </c>
      <c r="E3" s="10">
        <v>0.49</v>
      </c>
      <c r="F3" s="10">
        <v>1</v>
      </c>
      <c r="G3" s="10">
        <f t="shared" ref="G3:G8" si="0">+D3*E3*F3</f>
        <v>23948.5491</v>
      </c>
      <c r="H3" s="8"/>
    </row>
    <row r="4" ht="26" customHeight="1" spans="1:8">
      <c r="A4" s="8">
        <v>2</v>
      </c>
      <c r="B4" s="9" t="s">
        <v>66</v>
      </c>
      <c r="C4" s="9" t="s">
        <v>67</v>
      </c>
      <c r="D4" s="10">
        <v>54</v>
      </c>
      <c r="E4" s="10">
        <v>19</v>
      </c>
      <c r="F4" s="10">
        <v>55</v>
      </c>
      <c r="G4" s="10">
        <f t="shared" si="0"/>
        <v>56430</v>
      </c>
      <c r="H4" s="11" t="s">
        <v>68</v>
      </c>
    </row>
    <row r="5" ht="26" customHeight="1" spans="1:8">
      <c r="A5" s="8">
        <v>3</v>
      </c>
      <c r="B5" s="9" t="s">
        <v>69</v>
      </c>
      <c r="C5" s="9" t="s">
        <v>70</v>
      </c>
      <c r="D5" s="10">
        <v>54</v>
      </c>
      <c r="E5" s="10">
        <v>18</v>
      </c>
      <c r="F5" s="10">
        <v>55</v>
      </c>
      <c r="G5" s="10">
        <f t="shared" si="0"/>
        <v>53460</v>
      </c>
      <c r="H5" s="11" t="s">
        <v>68</v>
      </c>
    </row>
    <row r="6" ht="26" customHeight="1" spans="1:8">
      <c r="A6" s="8">
        <v>4</v>
      </c>
      <c r="B6" s="9" t="s">
        <v>71</v>
      </c>
      <c r="C6" s="9" t="s">
        <v>72</v>
      </c>
      <c r="D6" s="10">
        <v>25</v>
      </c>
      <c r="E6" s="10">
        <v>18</v>
      </c>
      <c r="F6" s="10">
        <v>44</v>
      </c>
      <c r="G6" s="10">
        <f t="shared" si="0"/>
        <v>19800</v>
      </c>
      <c r="H6" s="12" t="s">
        <v>73</v>
      </c>
    </row>
    <row r="7" ht="26" customHeight="1" spans="1:8">
      <c r="A7" s="8">
        <v>5</v>
      </c>
      <c r="B7" s="9" t="s">
        <v>74</v>
      </c>
      <c r="C7" s="9" t="s">
        <v>75</v>
      </c>
      <c r="D7" s="10">
        <v>5</v>
      </c>
      <c r="E7" s="10">
        <v>25</v>
      </c>
      <c r="F7" s="10">
        <v>32</v>
      </c>
      <c r="G7" s="10">
        <f t="shared" si="0"/>
        <v>4000</v>
      </c>
      <c r="H7" s="12" t="s">
        <v>76</v>
      </c>
    </row>
    <row r="8" ht="26" customHeight="1" spans="1:8">
      <c r="A8" s="8">
        <v>6</v>
      </c>
      <c r="B8" s="9" t="s">
        <v>77</v>
      </c>
      <c r="C8" s="9" t="s">
        <v>78</v>
      </c>
      <c r="D8" s="10">
        <v>40</v>
      </c>
      <c r="E8" s="10">
        <v>150</v>
      </c>
      <c r="F8" s="10">
        <v>1</v>
      </c>
      <c r="G8" s="10">
        <f t="shared" si="0"/>
        <v>6000</v>
      </c>
      <c r="H8" s="11"/>
    </row>
    <row r="9" ht="26" customHeight="1" spans="1:8">
      <c r="A9" s="8"/>
      <c r="B9" s="9" t="s">
        <v>79</v>
      </c>
      <c r="C9" s="9"/>
      <c r="D9" s="10">
        <v>8</v>
      </c>
      <c r="E9" s="10">
        <v>10</v>
      </c>
      <c r="F9" s="10">
        <v>21</v>
      </c>
      <c r="G9" s="10">
        <f>+D9*E9*F9</f>
        <v>1680</v>
      </c>
      <c r="H9" s="11" t="s">
        <v>80</v>
      </c>
    </row>
    <row r="10" ht="26" customHeight="1" spans="1:8">
      <c r="A10" s="8"/>
      <c r="B10" s="9" t="s">
        <v>81</v>
      </c>
      <c r="C10" s="9"/>
      <c r="D10" s="10">
        <v>8</v>
      </c>
      <c r="E10" s="10">
        <v>800</v>
      </c>
      <c r="F10" s="10"/>
      <c r="G10" s="10">
        <f>+D10*E10</f>
        <v>6400</v>
      </c>
      <c r="H10" s="11" t="s">
        <v>80</v>
      </c>
    </row>
    <row r="11" ht="27" customHeight="1" spans="1:8">
      <c r="A11" s="8">
        <v>7</v>
      </c>
      <c r="B11" s="13" t="s">
        <v>63</v>
      </c>
      <c r="C11" s="7"/>
      <c r="D11" s="10"/>
      <c r="E11" s="10"/>
      <c r="F11" s="10"/>
      <c r="G11" s="10">
        <f>SUM(G3:G10)</f>
        <v>171718.5491</v>
      </c>
      <c r="H11" s="8"/>
    </row>
  </sheetData>
  <mergeCells count="1">
    <mergeCell ref="A1:H1"/>
  </mergeCells>
  <pageMargins left="0.75" right="0.75" top="1" bottom="1" header="0.5" footer="0.5"/>
  <pageSetup paperSize="9" scale="90" fitToHeight="0" orientation="portrait"/>
  <headerFooter/>
  <colBreaks count="1" manualBreakCount="1">
    <brk id="8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资料存档目录</vt:lpstr>
      <vt:lpstr>工程结算汇总表</vt:lpstr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2024-05-08T01:23:00Z</dcterms:created>
  <dcterms:modified xsi:type="dcterms:W3CDTF">2025-01-20T03:30:03Z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7DBFA76481BB4C3EAE0E3D1B2B63E91D_11</vt:lpwstr>
  </property>
  <property fmtid="{D5CDD505-2E9C-101B-9397-08002B2CF9AE}" pid="3" name="KSOProductBuildVer">
    <vt:lpwstr>2052-12.1.0.19302</vt:lpwstr>
  </property>
</Properties>
</file>