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17"/>
  </bookViews>
  <sheets>
    <sheet name="目录" sheetId="16" r:id="rId1"/>
    <sheet name="结算汇总表" sheetId="15" r:id="rId2"/>
    <sheet name="结算明细表" sheetId="1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<sst xmlns="http://schemas.openxmlformats.org/spreadsheetml/2006/main" count="134" uniqueCount="108">
  <si>
    <t>栾川山水文苑S1地块打井及附属工程合同结算资料存档目录</t>
  </si>
  <si>
    <t>序号</t>
  </si>
  <si>
    <t>名称</t>
  </si>
  <si>
    <t>份/页</t>
  </si>
  <si>
    <t>页码</t>
  </si>
  <si>
    <t>原件/复印件</t>
  </si>
  <si>
    <t>备注</t>
  </si>
  <si>
    <t>栾川山水文苑S1地块打井及附属工程合同结算审批表</t>
  </si>
  <si>
    <t>1份1页</t>
  </si>
  <si>
    <t>第1页</t>
  </si>
  <si>
    <t>原件</t>
  </si>
  <si>
    <t>资料存档目录</t>
  </si>
  <si>
    <t>第2页</t>
  </si>
  <si>
    <t>结算协议书</t>
  </si>
  <si>
    <t>第3页</t>
  </si>
  <si>
    <t>结算汇总表</t>
  </si>
  <si>
    <t>第4页</t>
  </si>
  <si>
    <t>结算明细表</t>
  </si>
  <si>
    <t>1份12页</t>
  </si>
  <si>
    <t>第5页</t>
  </si>
  <si>
    <t>结算申请单</t>
  </si>
  <si>
    <t>第6页</t>
  </si>
  <si>
    <t>结算通知书</t>
  </si>
  <si>
    <t>第7页</t>
  </si>
  <si>
    <t>工程往来账目明细</t>
  </si>
  <si>
    <t>1份2页</t>
  </si>
  <si>
    <t>第8页</t>
  </si>
  <si>
    <t>工程结算资料核对确认单</t>
  </si>
  <si>
    <t>1份页</t>
  </si>
  <si>
    <t>第9页</t>
  </si>
  <si>
    <t>栾川山水文苑S1地块打井及附属工程合同及审批表</t>
  </si>
  <si>
    <t>若干</t>
  </si>
  <si>
    <t>造价师：</t>
  </si>
  <si>
    <t>日期：</t>
  </si>
  <si>
    <t>栾川山水文苑S1地块打井及附属工程结算汇总表</t>
  </si>
  <si>
    <t xml:space="preserve">合同编号：LCS1-QQ-094                              合同金额：88600元 </t>
  </si>
  <si>
    <t>合同名称：栾川山水文苑S1地块打井及附属工程合同</t>
  </si>
  <si>
    <t>甲    方：栾川县浩德颐康文旅有限公司</t>
  </si>
  <si>
    <t>乙    方： 栾川县海洋工矿工程有限公司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</si>
  <si>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</si>
  <si>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</si>
  <si>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</si>
  <si>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</si>
  <si>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</si>
  <si>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</si>
  <si>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</si>
  <si>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</si>
  <si>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</si>
  <si>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签证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</si>
  <si>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</si>
  <si>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</si>
  <si>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</si>
  <si>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</si>
  <si>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</si>
  <si>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</si>
  <si>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</si>
  <si>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</si>
  <si>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</si>
  <si>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</si>
  <si>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</si>
  <si>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</si>
  <si>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</si>
  <si>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</si>
  <si>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</si>
  <si>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</si>
  <si>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</si>
  <si>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</si>
  <si>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</si>
  <si>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</si>
  <si>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</si>
  <si>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</si>
  <si>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</si>
  <si>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</si>
  <si>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栾川山水文苑S1地块打井及附属工程合同结算汇总表</t>
  </si>
  <si>
    <t>项目名称：栾川山水文苑S1地块打井及附属工程合同</t>
  </si>
  <si>
    <t>规格</t>
  </si>
  <si>
    <t>单位</t>
  </si>
  <si>
    <t>数量</t>
  </si>
  <si>
    <t>单价</t>
  </si>
  <si>
    <t>合价</t>
  </si>
  <si>
    <t>打井</t>
  </si>
  <si>
    <r>
      <rPr>
        <sz val="12"/>
        <color rgb="FF000000"/>
        <rFont val="宋体"/>
        <charset val="1"/>
      </rPr>
      <t>水量为10m³/h - 15m³/h，</t>
    </r>
    <r>
      <rPr>
        <sz val="12"/>
        <color rgb="FF000000"/>
        <rFont val="宋体"/>
        <charset val="1"/>
      </rPr>
      <t>井护壁采用4mm厚 Φ273mm焊接钢管，护壁管深度至基岩，井筒采用3mm厚 Φ219mm焊接钢管</t>
    </r>
  </si>
  <si>
    <t>m</t>
  </si>
  <si>
    <t>水泵</t>
  </si>
  <si>
    <t>G100QJ10-150-5.5</t>
  </si>
  <si>
    <t>个</t>
  </si>
  <si>
    <t>水中剑</t>
  </si>
  <si>
    <t>泵管</t>
  </si>
  <si>
    <t>DN50</t>
  </si>
  <si>
    <t>热镀锌钢管 3个厚</t>
  </si>
  <si>
    <t>电缆</t>
  </si>
  <si>
    <t>3*4</t>
  </si>
  <si>
    <t>铜防水软电缆</t>
  </si>
  <si>
    <t>安装费</t>
  </si>
  <si>
    <t>16t吊车、水泵、泵管吊装</t>
  </si>
  <si>
    <t>项</t>
  </si>
  <si>
    <t>变频器</t>
  </si>
  <si>
    <t>含室外箱子</t>
  </si>
  <si>
    <t>台</t>
  </si>
  <si>
    <t>水中剑含室外箱子</t>
  </si>
  <si>
    <t>井盖</t>
  </si>
  <si>
    <t>井口专用</t>
  </si>
  <si>
    <t>辅材及配件</t>
  </si>
  <si>
    <t>螺丝、螺母、垫片、法兰垫等</t>
  </si>
  <si>
    <t>含9%税合计（元）</t>
  </si>
  <si>
    <t>本报价含设备安装、调试对接完成，达到使用功能且经过验收。水泵质保一年、其他质保两年。</t>
  </si>
  <si>
    <t>甲方</t>
  </si>
  <si>
    <t xml:space="preserve">乙方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</si>
</sst>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  <numFmt numFmtId="177" formatCode="0.00_ "/>
    <numFmt numFmtId="178" formatCode="#,##0.00&quot;元&quot;"/>
    <numFmt numFmtId="179" formatCode="0_ "/>
  </numFmts>
  <fonts count="41">
    <font>
      <sz val="10"/>
      <name val="Arial"/>
      <charset val="1"/>
    </font>
    <font>
      <sz val="9"/>
      <color theme="1"/>
      <name val="宋体"/>
      <charset val="134"/>
      <scheme val="minor"/>
    </font>
    <font>
      <b/>
      <sz val="16"/>
      <name val="宋体"/>
      <charset val="134"/>
    </font>
    <font>
      <sz val="9"/>
      <name val="宋体"/>
      <charset val="134"/>
    </font>
    <font>
      <sz val="11"/>
      <color rgb="FF000000"/>
      <name val="宋体"/>
      <charset val="1"/>
    </font>
    <font>
      <sz val="11"/>
      <color rgb="FF000000"/>
      <name val="微软雅黑"/>
      <charset val="1"/>
    </font>
    <font>
      <sz val="12"/>
      <color rgb="FF000000"/>
      <name val="宋体"/>
      <charset val="1"/>
    </font>
    <font>
      <sz val="12"/>
      <name val="宋体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0"/>
      <name val="宋体"/>
      <charset val="134"/>
    </font>
    <font>
      <sz val="12"/>
      <color rgb="FF006100"/>
      <name val="宋体"/>
      <charset val="134"/>
    </font>
    <font>
      <sz val="10"/>
      <color rgb="FF00610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3" borderId="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5" applyNumberFormat="0" applyAlignment="0" applyProtection="0">
      <alignment vertical="center"/>
    </xf>
    <xf numFmtId="0" fontId="30" fillId="5" borderId="6" applyNumberFormat="0" applyAlignment="0" applyProtection="0">
      <alignment vertical="center"/>
    </xf>
    <xf numFmtId="0" fontId="31" fillId="5" borderId="5" applyNumberFormat="0" applyAlignment="0" applyProtection="0">
      <alignment vertical="center"/>
    </xf>
    <xf numFmtId="0" fontId="32" fillId="6" borderId="7" applyNumberFormat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/>
    <xf numFmtId="0" fontId="40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</cellStyleXfs>
  <cellXfs count="44">
    <xf numFmtId="0" fontId="0" fillId="0" borderId="0" xfId="0"/>
    <xf numFmtId="0" fontId="1" fillId="0" borderId="0" xfId="52" applyFont="1" applyFill="1" applyAlignment="1"/>
    <xf numFmtId="0" fontId="2" fillId="2" borderId="0" xfId="52" applyFont="1" applyFill="1" applyAlignment="1">
      <alignment horizontal="center" vertical="center" wrapText="1"/>
    </xf>
    <xf numFmtId="0" fontId="3" fillId="2" borderId="0" xfId="52" applyFont="1" applyFill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justify" wrapText="1"/>
    </xf>
    <xf numFmtId="0" fontId="4" fillId="0" borderId="0" xfId="0" applyFont="1" applyAlignment="1">
      <alignment horizontal="center" vertical="center" wrapText="1"/>
    </xf>
    <xf numFmtId="4" fontId="1" fillId="0" borderId="0" xfId="52" applyNumberFormat="1" applyFont="1" applyFill="1" applyAlignment="1">
      <alignment wrapText="1"/>
    </xf>
    <xf numFmtId="9" fontId="1" fillId="0" borderId="0" xfId="3" applyFont="1" applyFill="1" applyBorder="1" applyAlignment="1" applyProtection="1"/>
    <xf numFmtId="176" fontId="7" fillId="0" borderId="0" xfId="0" applyNumberFormat="1" applyFont="1" applyFill="1" applyAlignment="1">
      <alignment vertical="center"/>
    </xf>
    <xf numFmtId="176" fontId="7" fillId="0" borderId="0" xfId="0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 wrapText="1"/>
    </xf>
    <xf numFmtId="176" fontId="9" fillId="0" borderId="0" xfId="0" applyNumberFormat="1" applyFont="1" applyFill="1" applyAlignment="1">
      <alignment horizontal="left" vertical="center" wrapText="1"/>
    </xf>
    <xf numFmtId="176" fontId="9" fillId="0" borderId="0" xfId="0" applyNumberFormat="1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justify" vertical="top" wrapText="1"/>
    </xf>
    <xf numFmtId="177" fontId="12" fillId="0" borderId="1" xfId="0" applyNumberFormat="1" applyFont="1" applyFill="1" applyBorder="1" applyAlignment="1">
      <alignment horizontal="justify" vertical="top" wrapText="1"/>
    </xf>
    <xf numFmtId="177" fontId="12" fillId="0" borderId="1" xfId="0" applyNumberFormat="1" applyFont="1" applyFill="1" applyBorder="1" applyAlignment="1">
      <alignment horizontal="center" vertical="top" wrapText="1"/>
    </xf>
    <xf numFmtId="176" fontId="12" fillId="0" borderId="1" xfId="0" applyNumberFormat="1" applyFont="1" applyFill="1" applyBorder="1" applyAlignment="1">
      <alignment horizontal="justify" vertical="top" wrapText="1"/>
    </xf>
    <xf numFmtId="178" fontId="12" fillId="0" borderId="1" xfId="0" applyNumberFormat="1" applyFont="1" applyFill="1" applyBorder="1" applyAlignment="1">
      <alignment horizontal="justify" vertical="top" wrapText="1"/>
    </xf>
    <xf numFmtId="176" fontId="9" fillId="0" borderId="1" xfId="0" applyNumberFormat="1" applyFont="1" applyFill="1" applyBorder="1" applyAlignment="1">
      <alignment horizontal="left" vertical="top" wrapText="1"/>
    </xf>
    <xf numFmtId="176" fontId="13" fillId="0" borderId="0" xfId="0" applyNumberFormat="1" applyFont="1" applyFill="1" applyAlignment="1">
      <alignment vertical="center" wrapText="1"/>
    </xf>
    <xf numFmtId="176" fontId="14" fillId="0" borderId="0" xfId="0" applyNumberFormat="1" applyFont="1" applyFill="1" applyAlignment="1">
      <alignment horizontal="left" vertical="center"/>
    </xf>
    <xf numFmtId="176" fontId="11" fillId="0" borderId="0" xfId="0" applyNumberFormat="1" applyFont="1" applyFill="1" applyAlignment="1">
      <alignment horizontal="justify" vertical="center"/>
    </xf>
    <xf numFmtId="176" fontId="11" fillId="0" borderId="0" xfId="0" applyNumberFormat="1" applyFont="1" applyFill="1" applyAlignment="1">
      <alignment horizontal="left" vertical="center" wrapText="1"/>
    </xf>
    <xf numFmtId="176" fontId="15" fillId="0" borderId="0" xfId="0" applyNumberFormat="1" applyFont="1" applyFill="1" applyAlignment="1">
      <alignment vertical="center"/>
    </xf>
    <xf numFmtId="176" fontId="16" fillId="0" borderId="0" xfId="0" applyNumberFormat="1" applyFont="1" applyFill="1" applyAlignment="1">
      <alignment vertical="center"/>
    </xf>
    <xf numFmtId="176" fontId="17" fillId="0" borderId="0" xfId="0" applyNumberFormat="1" applyFont="1" applyFill="1" applyAlignment="1">
      <alignment vertical="center"/>
    </xf>
    <xf numFmtId="176" fontId="7" fillId="0" borderId="0" xfId="0" applyNumberFormat="1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vertical="center" wrapText="1"/>
    </xf>
    <xf numFmtId="176" fontId="7" fillId="0" borderId="0" xfId="0" applyNumberFormat="1" applyFont="1" applyFill="1" applyAlignment="1">
      <alignment horizontal="left" vertical="center" wrapText="1"/>
    </xf>
    <xf numFmtId="176" fontId="18" fillId="0" borderId="0" xfId="0" applyNumberFormat="1" applyFont="1" applyFill="1" applyAlignment="1">
      <alignment horizontal="center" vertical="center" wrapText="1"/>
    </xf>
    <xf numFmtId="176" fontId="18" fillId="0" borderId="0" xfId="0" applyNumberFormat="1" applyFont="1" applyFill="1" applyAlignment="1">
      <alignment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179" fontId="12" fillId="0" borderId="1" xfId="0" applyNumberFormat="1" applyFont="1" applyFill="1" applyBorder="1" applyAlignment="1">
      <alignment horizontal="center" vertical="center" wrapText="1"/>
    </xf>
    <xf numFmtId="176" fontId="19" fillId="0" borderId="1" xfId="22" applyNumberFormat="1" applyFont="1" applyFill="1" applyBorder="1" applyAlignment="1">
      <alignment vertical="center" wrapText="1"/>
    </xf>
    <xf numFmtId="176" fontId="19" fillId="0" borderId="1" xfId="22" applyNumberFormat="1" applyFont="1" applyFill="1" applyBorder="1" applyAlignment="1">
      <alignment horizontal="center" vertical="center" wrapText="1"/>
    </xf>
    <xf numFmtId="176" fontId="15" fillId="0" borderId="0" xfId="0" applyNumberFormat="1" applyFont="1" applyFill="1" applyAlignment="1">
      <alignment vertical="center" wrapText="1"/>
    </xf>
    <xf numFmtId="176" fontId="20" fillId="0" borderId="0" xfId="0" applyNumberFormat="1" applyFont="1" applyFill="1" applyAlignment="1">
      <alignment vertical="center" wrapText="1"/>
    </xf>
    <xf numFmtId="176" fontId="7" fillId="0" borderId="1" xfId="0" applyNumberFormat="1" applyFont="1" applyFill="1" applyBorder="1" applyAlignment="1">
      <alignment horizontal="left"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3" xfId="49"/>
    <cellStyle name="常规 3 2" xfId="50"/>
    <cellStyle name="3232" xfId="51"/>
    <cellStyle name="Normal" xfId="52"/>
    <cellStyle name="常规 2" xfId="53"/>
    <cellStyle name="常规 3" xfId="54"/>
    <cellStyle name="常规 5" xfId="55"/>
    <cellStyle name="常规 7" xfId="56"/>
  </cellStyles>
  <tableStyles count="0" defaultTableStyle="Table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8497B"/>
      </a:dk2>
      <a:lt2>
        <a:srgbClr val="EFEFE7"/>
      </a:lt2>
      <a:accent1>
        <a:srgbClr val="4A82BD"/>
      </a:accent1>
      <a:accent2>
        <a:srgbClr val="C6514A"/>
      </a:accent2>
      <a:accent3>
        <a:srgbClr val="9CBA5A"/>
      </a:accent3>
      <a:accent4>
        <a:srgbClr val="8465A5"/>
      </a:accent4>
      <a:accent5>
        <a:srgbClr val="4AAEC6"/>
      </a:accent5>
      <a:accent6>
        <a:srgbClr val="F79642"/>
      </a:accent6>
      <a:hlink>
        <a:srgbClr val="180CBD"/>
      </a:hlink>
      <a:folHlink>
        <a:srgbClr val="63009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workbookViewId="0">
      <selection activeCell="H9" sqref="H9"/>
    </sheetView>
  </sheetViews>
  <sheetFormatPr defaultColWidth="10.2857142857143" defaultRowHeight="14.25" outlineLevelCol="6"/>
  <cols>
    <col min="1" max="1" width="5.57142857142857" style="32" customWidth="1"/>
    <col min="2" max="2" width="44.8571428571429" style="33" customWidth="1"/>
    <col min="3" max="3" width="10.1428571428571" style="32" customWidth="1"/>
    <col min="4" max="4" width="11" style="32" customWidth="1"/>
    <col min="5" max="5" width="9" style="33" customWidth="1"/>
    <col min="6" max="6" width="7.42857142857143" style="34" customWidth="1"/>
    <col min="7" max="7" width="9.71428571428571" style="33" customWidth="1"/>
    <col min="8" max="8" width="13.4285714285714" style="12"/>
    <col min="9" max="16384" width="10.2857142857143" style="12"/>
  </cols>
  <sheetData>
    <row r="1" s="12" customFormat="1" ht="45" customHeight="1" spans="1:7">
      <c r="A1" s="35" t="s">
        <v>0</v>
      </c>
      <c r="B1" s="35"/>
      <c r="C1" s="35"/>
      <c r="D1" s="35"/>
      <c r="E1" s="35"/>
      <c r="F1" s="35"/>
      <c r="G1" s="36"/>
    </row>
    <row r="2" s="12" customFormat="1" ht="39" customHeight="1" spans="1:7">
      <c r="A2" s="37" t="s">
        <v>1</v>
      </c>
      <c r="B2" s="37" t="s">
        <v>2</v>
      </c>
      <c r="C2" s="37" t="s">
        <v>3</v>
      </c>
      <c r="D2" s="37" t="s">
        <v>4</v>
      </c>
      <c r="E2" s="37" t="s">
        <v>5</v>
      </c>
      <c r="F2" s="37" t="s">
        <v>6</v>
      </c>
      <c r="G2" s="33"/>
    </row>
    <row r="3" s="29" customFormat="1" ht="27" spans="1:7">
      <c r="A3" s="38">
        <v>1</v>
      </c>
      <c r="B3" s="39" t="s">
        <v>7</v>
      </c>
      <c r="C3" s="40" t="s">
        <v>8</v>
      </c>
      <c r="D3" s="40" t="s">
        <v>9</v>
      </c>
      <c r="E3" s="39" t="s">
        <v>10</v>
      </c>
      <c r="F3" s="39"/>
      <c r="G3" s="41"/>
    </row>
    <row r="4" s="29" customFormat="1" ht="27" customHeight="1" spans="1:7">
      <c r="A4" s="38">
        <v>2</v>
      </c>
      <c r="B4" s="39" t="s">
        <v>11</v>
      </c>
      <c r="C4" s="40" t="s">
        <v>8</v>
      </c>
      <c r="D4" s="40" t="s">
        <v>12</v>
      </c>
      <c r="E4" s="39" t="s">
        <v>10</v>
      </c>
      <c r="F4" s="39"/>
      <c r="G4" s="41"/>
    </row>
    <row r="5" s="29" customFormat="1" ht="27" customHeight="1" spans="1:7">
      <c r="A5" s="38">
        <v>3</v>
      </c>
      <c r="B5" s="39" t="s">
        <v>13</v>
      </c>
      <c r="C5" s="40" t="s">
        <v>8</v>
      </c>
      <c r="D5" s="40" t="s">
        <v>14</v>
      </c>
      <c r="E5" s="39" t="s">
        <v>10</v>
      </c>
      <c r="F5" s="39"/>
      <c r="G5" s="41"/>
    </row>
    <row r="6" s="29" customFormat="1" ht="27" customHeight="1" spans="1:7">
      <c r="A6" s="38">
        <v>4</v>
      </c>
      <c r="B6" s="39" t="s">
        <v>15</v>
      </c>
      <c r="C6" s="40" t="s">
        <v>8</v>
      </c>
      <c r="D6" s="40" t="s">
        <v>16</v>
      </c>
      <c r="E6" s="39" t="s">
        <v>10</v>
      </c>
      <c r="F6" s="39"/>
      <c r="G6" s="41"/>
    </row>
    <row r="7" s="29" customFormat="1" ht="27" customHeight="1" spans="1:7">
      <c r="A7" s="38">
        <v>5</v>
      </c>
      <c r="B7" s="39" t="s">
        <v>17</v>
      </c>
      <c r="C7" s="40" t="s">
        <v>18</v>
      </c>
      <c r="D7" s="40" t="s">
        <v>19</v>
      </c>
      <c r="E7" s="39" t="s">
        <v>10</v>
      </c>
      <c r="F7" s="39"/>
      <c r="G7" s="41"/>
    </row>
    <row r="8" s="29" customFormat="1" ht="32.1" customHeight="1" spans="1:7">
      <c r="A8" s="38">
        <v>6</v>
      </c>
      <c r="B8" s="39" t="s">
        <v>20</v>
      </c>
      <c r="C8" s="40" t="s">
        <v>8</v>
      </c>
      <c r="D8" s="40" t="s">
        <v>21</v>
      </c>
      <c r="E8" s="39" t="s">
        <v>10</v>
      </c>
      <c r="F8" s="39"/>
      <c r="G8" s="42"/>
    </row>
    <row r="9" s="29" customFormat="1" ht="32.1" customHeight="1" spans="1:7">
      <c r="A9" s="38">
        <v>7</v>
      </c>
      <c r="B9" s="39" t="s">
        <v>22</v>
      </c>
      <c r="C9" s="40" t="s">
        <v>8</v>
      </c>
      <c r="D9" s="40" t="s">
        <v>23</v>
      </c>
      <c r="E9" s="39" t="s">
        <v>10</v>
      </c>
      <c r="F9" s="39"/>
      <c r="G9" s="42"/>
    </row>
    <row r="10" s="30" customFormat="1" ht="32.1" customHeight="1" spans="1:7">
      <c r="A10" s="38">
        <v>8</v>
      </c>
      <c r="B10" s="39" t="s">
        <v>24</v>
      </c>
      <c r="C10" s="40" t="s">
        <v>25</v>
      </c>
      <c r="D10" s="40" t="s">
        <v>26</v>
      </c>
      <c r="E10" s="39" t="s">
        <v>10</v>
      </c>
      <c r="F10" s="39"/>
      <c r="G10" s="42"/>
    </row>
    <row r="11" s="30" customFormat="1" ht="32.1" customHeight="1" spans="1:7">
      <c r="A11" s="38">
        <v>9</v>
      </c>
      <c r="B11" s="39" t="s">
        <v>27</v>
      </c>
      <c r="C11" s="40" t="s">
        <v>28</v>
      </c>
      <c r="D11" s="40" t="s">
        <v>29</v>
      </c>
      <c r="E11" s="39" t="s">
        <v>10</v>
      </c>
      <c r="F11" s="39"/>
      <c r="G11" s="42"/>
    </row>
    <row r="12" s="31" customFormat="1" ht="52" customHeight="1" spans="1:7">
      <c r="A12" s="38">
        <v>10</v>
      </c>
      <c r="B12" s="39" t="s">
        <v>30</v>
      </c>
      <c r="C12" s="40" t="s">
        <v>31</v>
      </c>
      <c r="D12" s="40"/>
      <c r="E12" s="39"/>
      <c r="F12" s="39"/>
      <c r="G12" s="42"/>
    </row>
    <row r="13" s="12" customFormat="1" ht="33.95" customHeight="1" spans="1:7">
      <c r="A13" s="43" t="s">
        <v>32</v>
      </c>
      <c r="B13" s="43"/>
      <c r="C13" s="43" t="s">
        <v>33</v>
      </c>
      <c r="D13" s="43"/>
      <c r="E13" s="43"/>
      <c r="F13" s="43"/>
      <c r="G13" s="33"/>
    </row>
    <row r="14" s="12" customFormat="1" ht="26.1" customHeight="1" spans="1:7">
      <c r="A14" s="43"/>
      <c r="B14" s="43"/>
      <c r="C14" s="43"/>
      <c r="D14" s="43"/>
      <c r="E14" s="43"/>
      <c r="F14" s="43"/>
      <c r="G14" s="33"/>
    </row>
    <row r="15" s="12" customFormat="1" spans="1:7">
      <c r="A15" s="32"/>
      <c r="B15" s="33"/>
      <c r="C15" s="32"/>
      <c r="D15" s="32"/>
      <c r="E15" s="33"/>
      <c r="F15" s="34"/>
      <c r="G15" s="33"/>
    </row>
    <row r="16" s="12" customFormat="1" spans="1:7">
      <c r="A16" s="32"/>
      <c r="B16" s="33"/>
      <c r="C16" s="32"/>
      <c r="D16" s="32"/>
      <c r="E16" s="33"/>
      <c r="F16" s="34"/>
      <c r="G16" s="33"/>
    </row>
    <row r="17" s="12" customFormat="1" spans="1:7">
      <c r="A17" s="32"/>
      <c r="B17" s="33"/>
      <c r="C17" s="32"/>
      <c r="D17" s="32"/>
      <c r="E17" s="33"/>
      <c r="F17" s="34"/>
      <c r="G17" s="33"/>
    </row>
    <row r="18" s="12" customFormat="1" spans="1:7">
      <c r="A18" s="32"/>
      <c r="B18" s="33"/>
      <c r="C18" s="32"/>
      <c r="D18" s="32"/>
      <c r="E18" s="33"/>
      <c r="F18" s="34"/>
      <c r="G18" s="33"/>
    </row>
    <row r="19" s="12" customFormat="1" spans="1:7">
      <c r="A19" s="32"/>
      <c r="B19" s="33"/>
      <c r="C19" s="32"/>
      <c r="D19" s="32"/>
      <c r="E19" s="33"/>
      <c r="F19" s="34"/>
      <c r="G19" s="33"/>
    </row>
    <row r="20" s="12" customFormat="1" spans="1:7">
      <c r="A20" s="32"/>
      <c r="B20" s="33"/>
      <c r="C20" s="32"/>
      <c r="D20" s="32"/>
      <c r="E20" s="33"/>
      <c r="F20" s="34"/>
      <c r="G20" s="33"/>
    </row>
    <row r="21" s="12" customFormat="1" spans="1:7">
      <c r="A21" s="32"/>
      <c r="B21" s="33"/>
      <c r="C21" s="32"/>
      <c r="D21" s="32"/>
      <c r="E21" s="33"/>
      <c r="F21" s="34"/>
      <c r="G21" s="33"/>
    </row>
    <row r="22" s="12" customFormat="1" spans="1:7">
      <c r="A22" s="32"/>
      <c r="B22" s="33"/>
      <c r="C22" s="32"/>
      <c r="D22" s="32"/>
      <c r="E22" s="33"/>
      <c r="F22" s="34"/>
      <c r="G22" s="33"/>
    </row>
    <row r="23" s="12" customFormat="1" spans="1:7">
      <c r="A23" s="32"/>
      <c r="B23" s="33"/>
      <c r="C23" s="32"/>
      <c r="D23" s="32"/>
      <c r="E23" s="33"/>
      <c r="F23" s="34"/>
      <c r="G23" s="33"/>
    </row>
    <row r="24" s="12" customFormat="1" spans="1:7">
      <c r="A24" s="32"/>
      <c r="B24" s="33"/>
      <c r="C24" s="32"/>
      <c r="D24" s="32"/>
      <c r="E24" s="33"/>
      <c r="F24" s="34"/>
      <c r="G24" s="33"/>
    </row>
    <row r="25" s="12" customFormat="1" spans="1:7">
      <c r="A25" s="32"/>
      <c r="B25" s="33"/>
      <c r="C25" s="32"/>
      <c r="D25" s="32"/>
      <c r="E25" s="33"/>
      <c r="F25" s="34"/>
      <c r="G25" s="33"/>
    </row>
    <row r="26" s="12" customFormat="1" spans="1:7">
      <c r="A26" s="32"/>
      <c r="B26" s="33"/>
      <c r="C26" s="32"/>
      <c r="D26" s="32"/>
      <c r="E26" s="33"/>
      <c r="F26" s="34"/>
      <c r="G26" s="33"/>
    </row>
    <row r="27" s="12" customFormat="1" spans="1:7">
      <c r="A27" s="32"/>
      <c r="B27" s="33"/>
      <c r="C27" s="32"/>
      <c r="D27" s="32"/>
      <c r="E27" s="33"/>
      <c r="F27" s="34"/>
      <c r="G27" s="33"/>
    </row>
    <row r="28" s="12" customFormat="1" spans="1:7">
      <c r="A28" s="32"/>
      <c r="B28" s="33"/>
      <c r="C28" s="32"/>
      <c r="D28" s="32"/>
      <c r="E28" s="33"/>
      <c r="F28" s="34"/>
      <c r="G28" s="33"/>
    </row>
    <row r="29" s="12" customFormat="1" ht="43.5" customHeight="1" spans="1:7">
      <c r="A29" s="32"/>
      <c r="B29" s="33"/>
      <c r="C29" s="32"/>
      <c r="D29" s="32"/>
      <c r="E29" s="33"/>
      <c r="F29" s="34"/>
      <c r="G29" s="33"/>
    </row>
  </sheetData>
  <mergeCells count="3">
    <mergeCell ref="A1:F1"/>
    <mergeCell ref="A13:B14"/>
    <mergeCell ref="C13:F1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opLeftCell="A4" workbookViewId="0">
      <selection activeCell="J17" sqref="J17"/>
    </sheetView>
  </sheetViews>
  <sheetFormatPr defaultColWidth="10.2857142857143" defaultRowHeight="14.25" outlineLevelCol="7"/>
  <cols>
    <col min="1" max="1" width="11.5714285714286" style="12" customWidth="1"/>
    <col min="2" max="2" width="12" style="12" customWidth="1"/>
    <col min="3" max="3" width="5.14285714285714" style="12" customWidth="1"/>
    <col min="4" max="4" width="10.5714285714286" style="12" customWidth="1"/>
    <col min="5" max="5" width="12.1428571428571" style="12" customWidth="1"/>
    <col min="6" max="6" width="13.7142857142857" style="12" customWidth="1"/>
    <col min="7" max="7" width="14.5714285714286" style="12" customWidth="1"/>
    <col min="8" max="8" width="14" style="12" customWidth="1"/>
    <col min="9" max="10" width="10.2857142857143" style="12"/>
    <col min="11" max="11" width="70.1428571428571" style="12" customWidth="1"/>
    <col min="12" max="16384" width="10.2857142857143" style="12"/>
  </cols>
  <sheetData>
    <row r="1" s="12" customFormat="1" ht="54" customHeight="1" spans="1:8">
      <c r="A1" s="14" t="s">
        <v>34</v>
      </c>
      <c r="B1" s="14"/>
      <c r="C1" s="14"/>
      <c r="D1" s="14"/>
      <c r="E1" s="14"/>
      <c r="F1" s="14"/>
      <c r="G1" s="14"/>
      <c r="H1" s="14"/>
    </row>
    <row r="2" s="12" customFormat="1" ht="23" customHeight="1" spans="1:8">
      <c r="A2" s="15" t="s">
        <v>35</v>
      </c>
      <c r="B2" s="15"/>
      <c r="C2" s="15"/>
      <c r="D2" s="15"/>
      <c r="E2" s="15"/>
      <c r="F2" s="15"/>
      <c r="G2" s="15"/>
      <c r="H2" s="15"/>
    </row>
    <row r="3" s="12" customFormat="1" ht="32" customHeight="1" spans="1:8">
      <c r="A3" s="15" t="s">
        <v>36</v>
      </c>
      <c r="B3" s="15"/>
      <c r="C3" s="15"/>
      <c r="D3" s="15"/>
      <c r="E3" s="15"/>
      <c r="F3" s="15"/>
      <c r="G3" s="15"/>
      <c r="H3" s="15"/>
    </row>
    <row r="4" s="12" customFormat="1" ht="25.5" customHeight="1" spans="1:8">
      <c r="A4" s="15" t="s">
        <v>37</v>
      </c>
      <c r="B4" s="15"/>
      <c r="C4" s="15"/>
      <c r="D4" s="15"/>
      <c r="E4" s="15"/>
      <c r="F4" s="15"/>
      <c r="G4" s="15"/>
      <c r="H4" s="15"/>
    </row>
    <row r="5" s="12" customFormat="1" ht="30" customHeight="1" spans="1:8">
      <c r="A5" s="16" t="s">
        <v>38</v>
      </c>
      <c r="B5" s="16"/>
      <c r="C5" s="16"/>
      <c r="D5" s="16"/>
      <c r="E5" s="16"/>
      <c r="F5" s="16"/>
      <c r="G5" s="16"/>
      <c r="H5" s="16"/>
    </row>
    <row r="6" s="13" customFormat="1" ht="24" customHeight="1" spans="1:8">
      <c r="A6" s="17" t="s">
        <v>1</v>
      </c>
      <c r="B6" s="17" t="s">
        <v>39</v>
      </c>
      <c r="C6" s="17"/>
      <c r="D6" s="17"/>
      <c r="E6" s="17" t="s">
        <v>40</v>
      </c>
      <c r="F6" s="17" t="s">
        <v>41</v>
      </c>
      <c r="G6" s="17" t="s">
        <v>42</v>
      </c>
      <c r="H6" s="17" t="s">
        <v>43</v>
      </c>
    </row>
    <row r="7" s="12" customFormat="1" ht="20.25" customHeight="1" spans="1:8">
      <c r="A7" s="18" t="s">
        <v>44</v>
      </c>
      <c r="B7" s="19" t="s">
        <v>45</v>
      </c>
      <c r="C7" s="19"/>
      <c r="D7" s="19"/>
      <c r="E7" s="20">
        <f>E8+E9+E10+E11</f>
        <v>0</v>
      </c>
      <c r="F7" s="20">
        <v>0</v>
      </c>
      <c r="G7" s="20">
        <f>G8+G9+G10+G11</f>
        <v>0</v>
      </c>
      <c r="H7" s="20">
        <f>H8+H102+H10+H9+H11+H12</f>
        <v>63980</v>
      </c>
    </row>
    <row r="8" s="12" customFormat="1" ht="20.25" customHeight="1" spans="1:8">
      <c r="A8" s="21">
        <v>1.1</v>
      </c>
      <c r="B8" s="22" t="s">
        <v>46</v>
      </c>
      <c r="C8" s="22"/>
      <c r="D8" s="22"/>
      <c r="E8" s="20">
        <v>0</v>
      </c>
      <c r="F8" s="20">
        <v>0</v>
      </c>
      <c r="G8" s="20">
        <v>0</v>
      </c>
      <c r="H8" s="20">
        <f>结算明细表!G12</f>
        <v>63980</v>
      </c>
    </row>
    <row r="9" s="12" customFormat="1" ht="20.25" customHeight="1" spans="1:8">
      <c r="A9" s="21">
        <v>1.2</v>
      </c>
      <c r="B9" s="22" t="s">
        <v>47</v>
      </c>
      <c r="C9" s="22"/>
      <c r="D9" s="22"/>
      <c r="E9" s="20">
        <v>0</v>
      </c>
      <c r="F9" s="20">
        <v>0</v>
      </c>
      <c r="G9" s="20">
        <v>0</v>
      </c>
      <c r="H9" s="20"/>
    </row>
    <row r="10" s="12" customFormat="1" ht="20.25" customHeight="1" spans="1:8">
      <c r="A10" s="21">
        <v>1.3</v>
      </c>
      <c r="B10" s="22" t="s">
        <v>48</v>
      </c>
      <c r="C10" s="22"/>
      <c r="D10" s="22"/>
      <c r="E10" s="20">
        <v>0</v>
      </c>
      <c r="F10" s="20">
        <v>0</v>
      </c>
      <c r="G10" s="20">
        <v>0</v>
      </c>
      <c r="H10" s="20"/>
    </row>
    <row r="11" s="12" customFormat="1" ht="20.25" customHeight="1" spans="1:8">
      <c r="A11" s="21">
        <v>1.4</v>
      </c>
      <c r="B11" s="22" t="s">
        <v>49</v>
      </c>
      <c r="C11" s="22"/>
      <c r="D11" s="22"/>
      <c r="E11" s="20">
        <v>0</v>
      </c>
      <c r="F11" s="20">
        <v>0</v>
      </c>
      <c r="G11" s="20">
        <v>0</v>
      </c>
      <c r="H11" s="20"/>
    </row>
    <row r="12" s="12" customFormat="1" ht="20.25" customHeight="1" spans="1:8">
      <c r="A12" s="21">
        <v>1.5</v>
      </c>
      <c r="B12" s="22" t="s">
        <v>50</v>
      </c>
      <c r="C12" s="22"/>
      <c r="D12" s="22"/>
      <c r="E12" s="22"/>
      <c r="F12" s="22"/>
      <c r="G12" s="22"/>
      <c r="H12" s="20"/>
    </row>
    <row r="13" s="12" customFormat="1" ht="20.25" customHeight="1" spans="1:8">
      <c r="A13" s="18" t="s">
        <v>51</v>
      </c>
      <c r="B13" s="19" t="s">
        <v>52</v>
      </c>
      <c r="C13" s="19"/>
      <c r="D13" s="19"/>
      <c r="E13" s="20">
        <v>0</v>
      </c>
      <c r="F13" s="20"/>
      <c r="G13" s="20">
        <v>0</v>
      </c>
      <c r="H13" s="20">
        <v>0</v>
      </c>
    </row>
    <row r="14" s="12" customFormat="1" ht="20.25" customHeight="1" spans="1:8">
      <c r="A14" s="21">
        <v>2.1</v>
      </c>
      <c r="B14" s="22" t="s">
        <v>53</v>
      </c>
      <c r="C14" s="22"/>
      <c r="D14" s="22"/>
      <c r="E14" s="20">
        <v>0</v>
      </c>
      <c r="F14" s="20"/>
      <c r="G14" s="20">
        <v>0</v>
      </c>
      <c r="H14" s="20">
        <v>0</v>
      </c>
    </row>
    <row r="15" s="12" customFormat="1" ht="20.25" customHeight="1" spans="1:8">
      <c r="A15" s="21">
        <v>2.2</v>
      </c>
      <c r="B15" s="22" t="s">
        <v>53</v>
      </c>
      <c r="C15" s="22"/>
      <c r="D15" s="22"/>
      <c r="E15" s="20">
        <v>0</v>
      </c>
      <c r="F15" s="20"/>
      <c r="G15" s="20">
        <v>0</v>
      </c>
      <c r="H15" s="20">
        <v>0</v>
      </c>
    </row>
    <row r="16" s="12" customFormat="1" ht="20.25" customHeight="1" spans="1:8">
      <c r="A16" s="18" t="s">
        <v>54</v>
      </c>
      <c r="B16" s="19" t="s">
        <v>55</v>
      </c>
      <c r="C16" s="19"/>
      <c r="D16" s="22" t="s">
        <v>56</v>
      </c>
      <c r="E16" s="23">
        <f>H7</f>
        <v>63980</v>
      </c>
      <c r="F16" s="23"/>
      <c r="G16" s="23"/>
      <c r="H16" s="23"/>
    </row>
    <row r="17" s="12" customFormat="1" ht="20.25" customHeight="1" spans="1:8">
      <c r="A17" s="18"/>
      <c r="B17" s="19"/>
      <c r="C17" s="19"/>
      <c r="D17" s="22" t="s">
        <v>57</v>
      </c>
      <c r="E17" s="24">
        <f>E16</f>
        <v>63980</v>
      </c>
      <c r="F17" s="24"/>
      <c r="G17" s="24"/>
      <c r="H17" s="24"/>
    </row>
    <row r="18" s="12" customFormat="1" ht="20.25" customHeight="1" spans="1:8">
      <c r="A18" s="18" t="s">
        <v>58</v>
      </c>
      <c r="B18" s="19" t="s">
        <v>59</v>
      </c>
      <c r="C18" s="19"/>
      <c r="D18" s="19"/>
      <c r="E18" s="20">
        <v>0</v>
      </c>
      <c r="F18" s="20"/>
      <c r="G18" s="20"/>
      <c r="H18" s="20"/>
    </row>
    <row r="19" s="12" customFormat="1" ht="20.25" customHeight="1" spans="1:8">
      <c r="A19" s="21">
        <v>4.1</v>
      </c>
      <c r="B19" s="22" t="s">
        <v>60</v>
      </c>
      <c r="C19" s="22"/>
      <c r="D19" s="22"/>
      <c r="E19" s="20">
        <v>0</v>
      </c>
      <c r="F19" s="20"/>
      <c r="G19" s="20"/>
      <c r="H19" s="20"/>
    </row>
    <row r="20" s="12" customFormat="1" ht="20.25" customHeight="1" spans="1:8">
      <c r="A20" s="21">
        <v>4.2</v>
      </c>
      <c r="B20" s="22" t="s">
        <v>61</v>
      </c>
      <c r="C20" s="22"/>
      <c r="D20" s="22"/>
      <c r="E20" s="20">
        <v>0</v>
      </c>
      <c r="F20" s="20"/>
      <c r="G20" s="20"/>
      <c r="H20" s="20"/>
    </row>
    <row r="21" s="12" customFormat="1" ht="20.25" customHeight="1" spans="1:8">
      <c r="A21" s="18" t="s">
        <v>62</v>
      </c>
      <c r="B21" s="19" t="s">
        <v>63</v>
      </c>
      <c r="C21" s="19"/>
      <c r="D21" s="19"/>
      <c r="E21" s="20">
        <v>0</v>
      </c>
      <c r="F21" s="20"/>
      <c r="G21" s="20"/>
      <c r="H21" s="20"/>
    </row>
    <row r="22" s="12" customFormat="1" ht="20.25" customHeight="1" spans="1:8">
      <c r="A22" s="21">
        <v>5.1</v>
      </c>
      <c r="B22" s="22" t="s">
        <v>64</v>
      </c>
      <c r="C22" s="22"/>
      <c r="D22" s="22"/>
      <c r="E22" s="22" t="s">
        <v>65</v>
      </c>
      <c r="F22" s="22"/>
      <c r="G22" s="22"/>
      <c r="H22" s="22"/>
    </row>
    <row r="23" s="12" customFormat="1" ht="20.25" customHeight="1" spans="1:8">
      <c r="A23" s="21">
        <v>5.2</v>
      </c>
      <c r="B23" s="22" t="s">
        <v>66</v>
      </c>
      <c r="C23" s="22"/>
      <c r="D23" s="22"/>
      <c r="E23" s="22" t="s">
        <v>65</v>
      </c>
      <c r="F23" s="22"/>
      <c r="G23" s="22"/>
      <c r="H23" s="22"/>
    </row>
    <row r="24" s="12" customFormat="1" ht="20.25" customHeight="1" spans="1:8">
      <c r="A24" s="18" t="s">
        <v>67</v>
      </c>
      <c r="B24" s="19" t="s">
        <v>68</v>
      </c>
      <c r="C24" s="22" t="s">
        <v>56</v>
      </c>
      <c r="D24" s="22"/>
      <c r="E24" s="23">
        <f>E16</f>
        <v>63980</v>
      </c>
      <c r="F24" s="23"/>
      <c r="G24" s="23"/>
      <c r="H24" s="23"/>
    </row>
    <row r="25" s="12" customFormat="1" ht="20.25" customHeight="1" spans="1:8">
      <c r="A25" s="18"/>
      <c r="B25" s="19"/>
      <c r="C25" s="22" t="s">
        <v>57</v>
      </c>
      <c r="D25" s="22"/>
      <c r="E25" s="24">
        <f>E17</f>
        <v>63980</v>
      </c>
      <c r="F25" s="24"/>
      <c r="G25" s="24"/>
      <c r="H25" s="24"/>
    </row>
    <row r="26" s="12" customFormat="1" ht="20.25" customHeight="1" spans="1:8">
      <c r="A26" s="18" t="s">
        <v>69</v>
      </c>
      <c r="B26" s="19" t="s">
        <v>70</v>
      </c>
      <c r="C26" s="22" t="s">
        <v>56</v>
      </c>
      <c r="D26" s="22"/>
      <c r="E26" s="23">
        <f>E24</f>
        <v>63980</v>
      </c>
      <c r="F26" s="23"/>
      <c r="G26" s="23"/>
      <c r="H26" s="23"/>
    </row>
    <row r="27" s="12" customFormat="1" ht="20.25" customHeight="1" spans="1:8">
      <c r="A27" s="18"/>
      <c r="B27" s="19"/>
      <c r="C27" s="22" t="s">
        <v>57</v>
      </c>
      <c r="D27" s="22"/>
      <c r="E27" s="24">
        <f>E17</f>
        <v>63980</v>
      </c>
      <c r="F27" s="24"/>
      <c r="G27" s="24"/>
      <c r="H27" s="24"/>
    </row>
    <row r="28" s="12" customFormat="1" spans="1:8">
      <c r="A28" s="25"/>
      <c r="B28" s="25"/>
      <c r="C28" s="25"/>
      <c r="D28" s="25"/>
      <c r="E28" s="25"/>
      <c r="F28" s="25"/>
      <c r="G28" s="25"/>
      <c r="H28" s="25"/>
    </row>
    <row r="29" s="12" customFormat="1" spans="1:8">
      <c r="A29" s="26" t="s">
        <v>71</v>
      </c>
      <c r="B29" s="26"/>
      <c r="C29" s="26"/>
      <c r="D29" s="26"/>
      <c r="E29" s="26"/>
      <c r="F29" s="26"/>
      <c r="G29" s="26"/>
      <c r="H29" s="26"/>
    </row>
    <row r="30" s="12" customFormat="1" spans="1:1">
      <c r="A30" s="27"/>
    </row>
    <row r="31" s="12" customFormat="1" spans="1:1">
      <c r="A31" s="27"/>
    </row>
    <row r="32" s="12" customFormat="1" spans="1:8">
      <c r="A32" s="26" t="s">
        <v>72</v>
      </c>
      <c r="B32" s="26"/>
      <c r="C32" s="26"/>
      <c r="D32" s="26"/>
      <c r="E32" s="26"/>
      <c r="F32" s="26"/>
      <c r="G32" s="26"/>
      <c r="H32" s="26"/>
    </row>
    <row r="33" s="12" customFormat="1" spans="1:1">
      <c r="A33" s="27"/>
    </row>
    <row r="34" s="12" customFormat="1" ht="27" customHeight="1" spans="1:8">
      <c r="A34" s="28"/>
      <c r="B34" s="28"/>
      <c r="C34" s="28"/>
      <c r="D34" s="28"/>
      <c r="E34" s="28"/>
      <c r="F34" s="28"/>
      <c r="G34" s="28"/>
      <c r="H34" s="28"/>
    </row>
  </sheetData>
  <mergeCells count="42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E16:H16"/>
    <mergeCell ref="E17:H17"/>
    <mergeCell ref="B18:D18"/>
    <mergeCell ref="B19:D19"/>
    <mergeCell ref="B20:D20"/>
    <mergeCell ref="B21:D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selection activeCell="A13" sqref="A13:H13"/>
    </sheetView>
  </sheetViews>
  <sheetFormatPr defaultColWidth="9" defaultRowHeight="11.25"/>
  <cols>
    <col min="1" max="1" width="5" style="1" customWidth="1"/>
    <col min="2" max="2" width="13.1428571428571" style="1" customWidth="1"/>
    <col min="3" max="3" width="38.2857142857143" style="1" customWidth="1"/>
    <col min="4" max="4" width="9.28571428571429" style="1" customWidth="1"/>
    <col min="5" max="5" width="11" style="1" customWidth="1"/>
    <col min="6" max="6" width="12.2857142857143" style="1" customWidth="1"/>
    <col min="7" max="7" width="15.5714285714286" style="1" customWidth="1"/>
    <col min="8" max="8" width="23.7142857142857" style="1" customWidth="1"/>
    <col min="9" max="9" width="13" style="1"/>
    <col min="10" max="10" width="12" style="1"/>
    <col min="11" max="16384" width="9" style="1"/>
  </cols>
  <sheetData>
    <row r="1" s="1" customFormat="1" ht="42" customHeight="1" spans="1:7">
      <c r="A1" s="2" t="s">
        <v>73</v>
      </c>
      <c r="B1" s="2"/>
      <c r="C1" s="2"/>
      <c r="D1" s="2"/>
      <c r="E1" s="2"/>
      <c r="F1" s="2"/>
      <c r="G1" s="2"/>
    </row>
    <row r="2" s="1" customFormat="1" ht="23" customHeight="1" spans="1:8">
      <c r="A2" s="3" t="s">
        <v>74</v>
      </c>
      <c r="B2" s="3"/>
      <c r="C2" s="3"/>
      <c r="D2" s="3"/>
      <c r="E2" s="3"/>
      <c r="F2" s="3"/>
      <c r="G2" s="3"/>
      <c r="H2" s="3"/>
    </row>
    <row r="3" s="1" customFormat="1" ht="24" customHeight="1" spans="1:8">
      <c r="A3" s="4" t="s">
        <v>1</v>
      </c>
      <c r="B3" s="5" t="s">
        <v>2</v>
      </c>
      <c r="C3" s="5" t="s">
        <v>75</v>
      </c>
      <c r="D3" s="5" t="s">
        <v>76</v>
      </c>
      <c r="E3" s="5" t="s">
        <v>77</v>
      </c>
      <c r="F3" s="5" t="s">
        <v>78</v>
      </c>
      <c r="G3" s="5" t="s">
        <v>79</v>
      </c>
      <c r="H3" s="5" t="s">
        <v>6</v>
      </c>
    </row>
    <row r="4" s="1" customFormat="1" ht="69" customHeight="1" spans="1:9">
      <c r="A4" s="4">
        <v>1</v>
      </c>
      <c r="B4" s="5" t="s">
        <v>80</v>
      </c>
      <c r="C4" s="6" t="s">
        <v>81</v>
      </c>
      <c r="D4" s="5" t="s">
        <v>82</v>
      </c>
      <c r="E4" s="5">
        <v>79</v>
      </c>
      <c r="F4" s="5">
        <v>580</v>
      </c>
      <c r="G4" s="5">
        <f>E4*F4</f>
        <v>45820</v>
      </c>
      <c r="H4" s="7"/>
      <c r="I4" s="10"/>
    </row>
    <row r="5" s="1" customFormat="1" ht="38" customHeight="1" spans="1:8">
      <c r="A5" s="4">
        <v>2</v>
      </c>
      <c r="B5" s="5" t="s">
        <v>83</v>
      </c>
      <c r="C5" s="5" t="s">
        <v>84</v>
      </c>
      <c r="D5" s="5" t="s">
        <v>85</v>
      </c>
      <c r="E5" s="5">
        <v>1</v>
      </c>
      <c r="F5" s="5">
        <v>6600</v>
      </c>
      <c r="G5" s="5">
        <f>E5*F5</f>
        <v>6600</v>
      </c>
      <c r="H5" s="5" t="s">
        <v>86</v>
      </c>
    </row>
    <row r="6" s="1" customFormat="1" ht="24" customHeight="1" spans="1:10">
      <c r="A6" s="4">
        <v>3</v>
      </c>
      <c r="B6" s="5" t="s">
        <v>87</v>
      </c>
      <c r="C6" s="5" t="s">
        <v>88</v>
      </c>
      <c r="D6" s="5" t="s">
        <v>82</v>
      </c>
      <c r="E6" s="5">
        <v>79</v>
      </c>
      <c r="F6" s="5">
        <v>40</v>
      </c>
      <c r="G6" s="5">
        <f>E6*F6</f>
        <v>3160</v>
      </c>
      <c r="H6" s="5" t="s">
        <v>89</v>
      </c>
      <c r="J6" s="11"/>
    </row>
    <row r="7" s="1" customFormat="1" ht="24" customHeight="1" spans="1:8">
      <c r="A7" s="4">
        <v>4</v>
      </c>
      <c r="B7" s="5" t="s">
        <v>90</v>
      </c>
      <c r="C7" s="5" t="s">
        <v>91</v>
      </c>
      <c r="D7" s="5" t="s">
        <v>82</v>
      </c>
      <c r="E7" s="5">
        <v>100</v>
      </c>
      <c r="F7" s="5">
        <v>13</v>
      </c>
      <c r="G7" s="5">
        <f>E7*F7</f>
        <v>1300</v>
      </c>
      <c r="H7" s="5" t="s">
        <v>92</v>
      </c>
    </row>
    <row r="8" s="1" customFormat="1" ht="24" customHeight="1" spans="1:8">
      <c r="A8" s="4">
        <v>5</v>
      </c>
      <c r="B8" s="5" t="s">
        <v>93</v>
      </c>
      <c r="C8" s="5" t="s">
        <v>94</v>
      </c>
      <c r="D8" s="5" t="s">
        <v>95</v>
      </c>
      <c r="E8" s="5">
        <v>1</v>
      </c>
      <c r="F8" s="5">
        <v>2800</v>
      </c>
      <c r="G8" s="5">
        <f t="shared" ref="G5:G11" si="0">E8*F8</f>
        <v>2800</v>
      </c>
      <c r="H8" s="7"/>
    </row>
    <row r="9" s="1" customFormat="1" ht="16.5" spans="1:8">
      <c r="A9" s="4">
        <v>6</v>
      </c>
      <c r="B9" s="5" t="s">
        <v>96</v>
      </c>
      <c r="C9" s="5" t="s">
        <v>97</v>
      </c>
      <c r="D9" s="5" t="s">
        <v>98</v>
      </c>
      <c r="E9" s="5">
        <v>1</v>
      </c>
      <c r="F9" s="5">
        <v>3300</v>
      </c>
      <c r="G9" s="5">
        <f t="shared" si="0"/>
        <v>3300</v>
      </c>
      <c r="H9" s="5" t="s">
        <v>99</v>
      </c>
    </row>
    <row r="10" s="1" customFormat="1" ht="16.5" spans="1:8">
      <c r="A10" s="4">
        <v>7</v>
      </c>
      <c r="B10" s="5" t="s">
        <v>100</v>
      </c>
      <c r="C10" s="7"/>
      <c r="D10" s="7"/>
      <c r="E10" s="5">
        <v>1</v>
      </c>
      <c r="F10" s="5">
        <v>200</v>
      </c>
      <c r="G10" s="5">
        <f t="shared" si="0"/>
        <v>200</v>
      </c>
      <c r="H10" s="7" t="s">
        <v>101</v>
      </c>
    </row>
    <row r="11" s="1" customFormat="1" ht="33" spans="1:8">
      <c r="A11" s="4">
        <v>8</v>
      </c>
      <c r="B11" s="5" t="s">
        <v>102</v>
      </c>
      <c r="C11" s="8"/>
      <c r="D11" s="5" t="s">
        <v>95</v>
      </c>
      <c r="E11" s="5">
        <v>1</v>
      </c>
      <c r="F11" s="5">
        <v>800</v>
      </c>
      <c r="G11" s="5">
        <f t="shared" si="0"/>
        <v>800</v>
      </c>
      <c r="H11" s="7" t="s">
        <v>103</v>
      </c>
    </row>
    <row r="12" s="1" customFormat="1" ht="24" customHeight="1" spans="1:8">
      <c r="A12" s="4">
        <v>9</v>
      </c>
      <c r="B12" s="5" t="s">
        <v>104</v>
      </c>
      <c r="C12" s="5"/>
      <c r="D12" s="5"/>
      <c r="E12" s="5"/>
      <c r="F12" s="7"/>
      <c r="G12" s="5">
        <f>SUM(G4:G11)</f>
        <v>63980</v>
      </c>
      <c r="H12" s="7"/>
    </row>
    <row r="13" s="1" customFormat="1" ht="24" customHeight="1" spans="1:8">
      <c r="A13" s="9" t="s">
        <v>105</v>
      </c>
      <c r="B13" s="9"/>
      <c r="C13" s="9"/>
      <c r="D13" s="9"/>
      <c r="E13" s="9"/>
      <c r="F13" s="9"/>
      <c r="G13" s="9"/>
      <c r="H13" s="9"/>
    </row>
    <row r="14" s="1" customFormat="1" ht="21" customHeight="1" spans="2:4">
      <c r="B14" s="1" t="s">
        <v>106</v>
      </c>
      <c r="D14" s="1" t="s">
        <v>107</v>
      </c>
    </row>
  </sheetData>
  <mergeCells count="4">
    <mergeCell ref="A1:G1"/>
    <mergeCell ref="A2:H2"/>
    <mergeCell ref="B12:E12"/>
    <mergeCell ref="A13:H1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ComponentOne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目录</vt:lpstr>
      <vt:lpstr>结算汇总表</vt:lpstr>
      <vt:lpstr>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C1Excel</dc:creator>
  <cp:lastModifiedBy>admin</cp:lastModifiedBy>
  <dcterms:created xsi:type="dcterms:W3CDTF">2020-11-19T09:45:00Z</dcterms:created>
  <cp:lastPrinted>2022-11-09T06:55:00Z</cp:lastPrinted>
  <dcterms:modified xsi:type="dcterms:W3CDTF">2025-06-25T02:30:49Z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67F1E6579EC24DB69860F6344A4850ED</vt:lpwstr>
  </property>
</Properties>
</file>