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悠然居项目人防门报价单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<sst xmlns="http://schemas.openxmlformats.org/spreadsheetml/2006/main" count="79" uniqueCount="53">
  <si>
    <t>价格清单（悠然居项目人防防护设备采购及安装工程）</t>
  </si>
  <si>
    <t>序号</t>
  </si>
  <si>
    <t>类别</t>
  </si>
  <si>
    <t>设计编号</t>
  </si>
  <si>
    <t>单位</t>
  </si>
  <si>
    <t>数量</t>
  </si>
  <si>
    <t>含税13%
单价</t>
  </si>
  <si>
    <t>含税13%
金额</t>
  </si>
  <si>
    <t>备注</t>
  </si>
  <si>
    <t>定标清单价格</t>
  </si>
  <si>
    <t>按面积折算</t>
  </si>
  <si>
    <t>钢结构活门槛双扇防护密闭门</t>
  </si>
  <si>
    <t>GHSFM6022(6)</t>
  </si>
  <si>
    <t>樘</t>
  </si>
  <si>
    <t>GHSFM6025(6)</t>
  </si>
  <si>
    <t>GHFM1525(6)</t>
  </si>
  <si>
    <t>图纸4樘</t>
  </si>
  <si>
    <t>GHFM1820(6)</t>
  </si>
  <si>
    <t>钢筋砼单扇防护密闭门</t>
  </si>
  <si>
    <t>HFM0820(6)</t>
  </si>
  <si>
    <t>HFM1020(6）</t>
  </si>
  <si>
    <t>HFM1820(6)</t>
  </si>
  <si>
    <t>钢筋砼活门槛单扇防护密闭门</t>
  </si>
  <si>
    <t>HHFM1220(6)</t>
  </si>
  <si>
    <t>HHFM1820(6)</t>
  </si>
  <si>
    <t>HHFM2020(6)</t>
  </si>
  <si>
    <t>HM0820</t>
  </si>
  <si>
    <t>HM1020</t>
  </si>
  <si>
    <t>钢筋砼活门槛单扇密闭门</t>
  </si>
  <si>
    <t>HHM1220</t>
  </si>
  <si>
    <t>GM1824</t>
  </si>
  <si>
    <t>GM2025(6)</t>
  </si>
  <si>
    <t>悬摆式防爆波活门</t>
  </si>
  <si>
    <t>HK600(5)</t>
  </si>
  <si>
    <t>周长</t>
  </si>
  <si>
    <t>战时封堵（6樘）
（封堵框）</t>
  </si>
  <si>
    <t>FMDB6027(6)</t>
  </si>
  <si>
    <t>米</t>
  </si>
  <si>
    <t>图纸3樘</t>
  </si>
  <si>
    <t>按米折算</t>
  </si>
  <si>
    <t>战时封堵（6樘）
（封堵板）</t>
  </si>
  <si>
    <t>㎡</t>
  </si>
  <si>
    <t>㎡折算</t>
  </si>
  <si>
    <t>面积</t>
  </si>
  <si>
    <t>人防防爆地漏</t>
  </si>
  <si>
    <t>DN80</t>
  </si>
  <si>
    <t>个</t>
  </si>
  <si>
    <t>DN100</t>
  </si>
  <si>
    <t>人防防护设备检测费</t>
  </si>
  <si>
    <t>/</t>
  </si>
  <si>
    <t>合计</t>
  </si>
  <si>
    <t>+</t>
  </si>
  <si>
    <t>注：1、采用固定综合单价包干，固定综合单价包含但不限于制作、安装工程的全部费用，包括但不限于报建（如有）、加工制作费、运输费、装卸费、检测费、调试费、施工所需的人工费、材料费、机械费、设备及附属配件费、施工安装费、人防门安装时增加的措施费、施工水电费、安全文明施工费、成品及半成品保护费、垃圾清运费、风险、管理费、利润、税金等的全部费用。如洛阳人防办要求进行防护设备第三方检测并出具检测报告，费用按照清单中约定的检测费固定综合单价进行计价。除此之外，甲方无需向乙方或第三方支付其他任何费用。
2、防爆地漏、人防密闭盒供货采用固定综合单价包干，报价应包含供货、运输费、装卸费、检测费等所需的人工费、材料费、机械费、设备及附属配件费、成品保护费、垃圾清运费、风险、管理费、利润、税金等的全部费用，除此之外，甲方无需向乙方或第三方支付其他任何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</si>
</sst>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_ "/>
    <numFmt numFmtId="179" formatCode="0_);[Red]\(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SimSun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7" fillId="0" borderId="1" xfId="49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/>
    </xf>
    <xf numFmtId="178" fontId="7" fillId="0" borderId="1" xfId="49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/>
    </xf>
    <xf numFmtId="178" fontId="11" fillId="0" borderId="1" xfId="49" applyNumberFormat="1" applyFont="1" applyFill="1" applyBorder="1" applyAlignment="1">
      <alignment horizontal="center" vertical="center"/>
    </xf>
    <xf numFmtId="0" fontId="12" fillId="0" borderId="1" xfId="49" applyFont="1" applyBorder="1" applyAlignment="1">
      <alignment horizontal="left" vertical="center" wrapText="1"/>
    </xf>
    <xf numFmtId="176" fontId="12" fillId="0" borderId="1" xfId="49" applyNumberFormat="1" applyFont="1" applyBorder="1" applyAlignment="1">
      <alignment horizontal="left" vertical="center" wrapText="1"/>
    </xf>
    <xf numFmtId="177" fontId="12" fillId="0" borderId="1" xfId="49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1"/>
  <sheetViews>
    <sheetView tabSelected="1" topLeftCell="A8" workbookViewId="0">
      <selection activeCell="K13" sqref="K13"/>
    </sheetView>
  </sheetViews>
  <sheetFormatPr defaultColWidth="9" defaultRowHeight="14.25"/>
  <cols>
    <col min="1" max="1" width="8.625" style="4" customWidth="1"/>
    <col min="2" max="2" width="30.625" style="5" customWidth="1"/>
    <col min="3" max="3" width="20.625" style="6" customWidth="1"/>
    <col min="4" max="5" width="12.625" style="7" customWidth="1"/>
    <col min="6" max="6" width="12.625" style="8" customWidth="1"/>
    <col min="7" max="7" width="12.625" style="9" customWidth="1"/>
    <col min="8" max="8" width="20.625" style="10" customWidth="1"/>
    <col min="9" max="9" width="15.375" style="4" customWidth="1"/>
    <col min="10" max="10" width="13" style="4" customWidth="1"/>
    <col min="11" max="11" width="26.125" style="4" customWidth="1"/>
    <col min="12" max="12" width="14.75" style="4" customWidth="1"/>
    <col min="13" max="16384" width="9" style="4"/>
  </cols>
  <sheetData>
    <row r="1" ht="35" customHeight="1" spans="1:8">
      <c r="A1" s="11" t="s">
        <v>0</v>
      </c>
      <c r="B1" s="11"/>
      <c r="C1" s="11"/>
      <c r="D1" s="11"/>
      <c r="E1" s="11"/>
      <c r="F1" s="12"/>
      <c r="G1" s="13"/>
      <c r="H1" s="11"/>
    </row>
    <row r="2" customFormat="1" ht="35" customHeight="1" spans="1:11">
      <c r="A2" s="14" t="s">
        <v>1</v>
      </c>
      <c r="B2" s="15" t="s">
        <v>2</v>
      </c>
      <c r="C2" s="16" t="s">
        <v>3</v>
      </c>
      <c r="D2" s="16" t="s">
        <v>4</v>
      </c>
      <c r="E2" s="17" t="s">
        <v>5</v>
      </c>
      <c r="F2" s="18" t="s">
        <v>6</v>
      </c>
      <c r="G2" s="19" t="s">
        <v>7</v>
      </c>
      <c r="H2" s="20" t="s">
        <v>8</v>
      </c>
      <c r="I2" s="40" t="s">
        <v>9</v>
      </c>
      <c r="J2" s="40"/>
      <c r="K2" t="s">
        <v>10</v>
      </c>
    </row>
    <row r="3" s="1" customFormat="1" ht="35" customHeight="1" spans="1:12">
      <c r="A3" s="21">
        <v>1</v>
      </c>
      <c r="B3" s="22" t="s">
        <v>11</v>
      </c>
      <c r="C3" s="21" t="s">
        <v>12</v>
      </c>
      <c r="D3" s="23" t="s">
        <v>13</v>
      </c>
      <c r="E3" s="21">
        <v>3</v>
      </c>
      <c r="F3" s="24">
        <v>55223.9952</v>
      </c>
      <c r="G3" s="25">
        <f t="shared" ref="G3:G20" si="0">E3*F3</f>
        <v>165671.9856</v>
      </c>
      <c r="H3" s="26"/>
      <c r="I3" s="6" t="s">
        <v>14</v>
      </c>
      <c r="J3" s="41">
        <v>62754.54</v>
      </c>
      <c r="K3" s="1">
        <f>(6*2.2)/(6*2.5)</f>
        <v>0.88</v>
      </c>
      <c r="L3" s="1">
        <f>J3*K3</f>
        <v>55223.9952</v>
      </c>
    </row>
    <row r="4" s="1" customFormat="1" ht="35" customHeight="1" spans="1:10">
      <c r="A4" s="21">
        <v>2</v>
      </c>
      <c r="B4" s="22" t="s">
        <v>11</v>
      </c>
      <c r="C4" s="21" t="s">
        <v>14</v>
      </c>
      <c r="D4" s="23" t="s">
        <v>13</v>
      </c>
      <c r="E4" s="21">
        <v>1</v>
      </c>
      <c r="F4" s="27">
        <v>62754.54</v>
      </c>
      <c r="G4" s="25">
        <f t="shared" si="0"/>
        <v>62754.54</v>
      </c>
      <c r="H4" s="26"/>
      <c r="I4" s="6"/>
      <c r="J4" s="6"/>
    </row>
    <row r="5" s="1" customFormat="1" ht="35" customHeight="1" spans="1:12">
      <c r="A5" s="21">
        <v>3</v>
      </c>
      <c r="B5" s="22" t="s">
        <v>11</v>
      </c>
      <c r="C5" s="21" t="s">
        <v>15</v>
      </c>
      <c r="D5" s="23" t="s">
        <v>13</v>
      </c>
      <c r="E5" s="21">
        <v>4</v>
      </c>
      <c r="F5" s="24">
        <v>11695.3958333333</v>
      </c>
      <c r="G5" s="25">
        <f t="shared" si="0"/>
        <v>46781.5833333332</v>
      </c>
      <c r="H5" s="28" t="s">
        <v>16</v>
      </c>
      <c r="I5" s="6" t="s">
        <v>17</v>
      </c>
      <c r="J5" s="42">
        <v>11227.58</v>
      </c>
      <c r="K5" s="1">
        <f>(1.5*2.5)/(1.8*2)</f>
        <v>1.04166666666667</v>
      </c>
      <c r="L5" s="1">
        <f>J5*K5</f>
        <v>11695.3958333333</v>
      </c>
    </row>
    <row r="6" s="1" customFormat="1" ht="35" customHeight="1" spans="1:10">
      <c r="A6" s="21">
        <v>4</v>
      </c>
      <c r="B6" s="22" t="s">
        <v>18</v>
      </c>
      <c r="C6" s="21" t="s">
        <v>19</v>
      </c>
      <c r="D6" s="23" t="s">
        <v>13</v>
      </c>
      <c r="E6" s="21">
        <v>6</v>
      </c>
      <c r="F6" s="27">
        <v>3075.82</v>
      </c>
      <c r="G6" s="25">
        <f t="shared" si="0"/>
        <v>18454.92</v>
      </c>
      <c r="H6" s="29"/>
      <c r="I6" s="6"/>
      <c r="J6" s="6"/>
    </row>
    <row r="7" s="1" customFormat="1" ht="35" customHeight="1" spans="1:10">
      <c r="A7" s="21">
        <v>5</v>
      </c>
      <c r="B7" s="22" t="s">
        <v>18</v>
      </c>
      <c r="C7" s="21" t="s">
        <v>20</v>
      </c>
      <c r="D7" s="23" t="s">
        <v>13</v>
      </c>
      <c r="E7" s="21">
        <v>3</v>
      </c>
      <c r="F7" s="30">
        <v>3419.92</v>
      </c>
      <c r="G7" s="25">
        <f t="shared" si="0"/>
        <v>10259.76</v>
      </c>
      <c r="H7" s="29"/>
      <c r="I7" s="6"/>
      <c r="J7" s="6"/>
    </row>
    <row r="8" s="1" customFormat="1" ht="35" customHeight="1" spans="1:10">
      <c r="A8" s="21">
        <v>6</v>
      </c>
      <c r="B8" s="22" t="s">
        <v>18</v>
      </c>
      <c r="C8" s="21" t="s">
        <v>21</v>
      </c>
      <c r="D8" s="23" t="s">
        <v>13</v>
      </c>
      <c r="E8" s="21">
        <v>2</v>
      </c>
      <c r="F8" s="30">
        <v>7467.9</v>
      </c>
      <c r="G8" s="25">
        <f t="shared" si="0"/>
        <v>14935.8</v>
      </c>
      <c r="H8" s="29"/>
      <c r="I8" s="6"/>
      <c r="J8" s="6"/>
    </row>
    <row r="9" s="1" customFormat="1" ht="35" customHeight="1" spans="1:10">
      <c r="A9" s="21">
        <v>7</v>
      </c>
      <c r="B9" s="22" t="s">
        <v>22</v>
      </c>
      <c r="C9" s="21" t="s">
        <v>23</v>
      </c>
      <c r="D9" s="23" t="s">
        <v>13</v>
      </c>
      <c r="E9" s="21">
        <v>5</v>
      </c>
      <c r="F9" s="30">
        <v>4654.96</v>
      </c>
      <c r="G9" s="25">
        <f t="shared" si="0"/>
        <v>23274.8</v>
      </c>
      <c r="H9" s="29"/>
      <c r="I9" s="6"/>
      <c r="J9" s="6"/>
    </row>
    <row r="10" s="1" customFormat="1" ht="35" customHeight="1" spans="1:12">
      <c r="A10" s="21">
        <v>8</v>
      </c>
      <c r="B10" s="22" t="s">
        <v>22</v>
      </c>
      <c r="C10" s="21" t="s">
        <v>24</v>
      </c>
      <c r="D10" s="23" t="s">
        <v>13</v>
      </c>
      <c r="E10" s="21">
        <v>1</v>
      </c>
      <c r="F10" s="24">
        <v>9195.84</v>
      </c>
      <c r="G10" s="25">
        <f t="shared" si="0"/>
        <v>9195.84</v>
      </c>
      <c r="H10" s="29"/>
      <c r="I10" s="6" t="s">
        <v>25</v>
      </c>
      <c r="J10" s="42">
        <v>10217.6</v>
      </c>
      <c r="K10" s="1">
        <f>(1.8*2)/(2*2)</f>
        <v>0.9</v>
      </c>
      <c r="L10" s="1">
        <f>J10*K10</f>
        <v>9195.84</v>
      </c>
    </row>
    <row r="11" s="1" customFormat="1" ht="35" customHeight="1" spans="1:10">
      <c r="A11" s="21">
        <v>9</v>
      </c>
      <c r="B11" s="22" t="s">
        <v>18</v>
      </c>
      <c r="C11" s="21" t="s">
        <v>26</v>
      </c>
      <c r="D11" s="23" t="s">
        <v>13</v>
      </c>
      <c r="E11" s="21">
        <v>8</v>
      </c>
      <c r="F11" s="30">
        <v>2960.5</v>
      </c>
      <c r="G11" s="25">
        <f t="shared" si="0"/>
        <v>23684</v>
      </c>
      <c r="H11" s="29"/>
      <c r="I11" s="6"/>
      <c r="J11" s="6"/>
    </row>
    <row r="12" s="1" customFormat="1" ht="35" customHeight="1" spans="1:10">
      <c r="A12" s="21">
        <v>10</v>
      </c>
      <c r="B12" s="22" t="s">
        <v>18</v>
      </c>
      <c r="C12" s="21" t="s">
        <v>27</v>
      </c>
      <c r="D12" s="23" t="s">
        <v>13</v>
      </c>
      <c r="E12" s="21">
        <v>3</v>
      </c>
      <c r="F12" s="30">
        <v>3240.12</v>
      </c>
      <c r="G12" s="25">
        <f t="shared" si="0"/>
        <v>9720.36</v>
      </c>
      <c r="H12" s="29"/>
      <c r="I12" s="6"/>
      <c r="J12" s="6"/>
    </row>
    <row r="13" s="1" customFormat="1" ht="35" customHeight="1" spans="1:10">
      <c r="A13" s="21">
        <v>11</v>
      </c>
      <c r="B13" s="22" t="s">
        <v>28</v>
      </c>
      <c r="C13" s="21" t="s">
        <v>29</v>
      </c>
      <c r="D13" s="23" t="s">
        <v>13</v>
      </c>
      <c r="E13" s="21">
        <v>4</v>
      </c>
      <c r="F13" s="30">
        <v>3814.86</v>
      </c>
      <c r="G13" s="25">
        <f t="shared" si="0"/>
        <v>15259.44</v>
      </c>
      <c r="H13" s="29"/>
      <c r="I13" s="6"/>
      <c r="J13" s="6"/>
    </row>
    <row r="14" s="1" customFormat="1" ht="35" customHeight="1" spans="1:12">
      <c r="A14" s="21">
        <v>12</v>
      </c>
      <c r="B14" s="22" t="s">
        <v>28</v>
      </c>
      <c r="C14" s="21" t="s">
        <v>30</v>
      </c>
      <c r="D14" s="23" t="s">
        <v>13</v>
      </c>
      <c r="E14" s="21">
        <v>2</v>
      </c>
      <c r="F14" s="24">
        <v>11487.12192</v>
      </c>
      <c r="G14" s="25">
        <f t="shared" si="0"/>
        <v>22974.24384</v>
      </c>
      <c r="H14" s="29"/>
      <c r="I14" s="6" t="s">
        <v>31</v>
      </c>
      <c r="J14" s="42">
        <v>13295.28</v>
      </c>
      <c r="K14" s="1">
        <f>(1.8*2.4)/(2*2.5)</f>
        <v>0.864</v>
      </c>
      <c r="L14" s="1">
        <f>J14*K14</f>
        <v>11487.12192</v>
      </c>
    </row>
    <row r="15" s="1" customFormat="1" ht="35" customHeight="1" spans="1:12">
      <c r="A15" s="21">
        <v>13</v>
      </c>
      <c r="B15" s="22" t="s">
        <v>32</v>
      </c>
      <c r="C15" s="31" t="s">
        <v>33</v>
      </c>
      <c r="D15" s="23" t="s">
        <v>13</v>
      </c>
      <c r="E15" s="21">
        <v>4</v>
      </c>
      <c r="F15" s="30">
        <v>5301.62</v>
      </c>
      <c r="G15" s="25">
        <f t="shared" si="0"/>
        <v>21206.48</v>
      </c>
      <c r="H15" s="29"/>
      <c r="I15" s="6"/>
      <c r="J15" s="6"/>
      <c r="L15" s="6" t="s">
        <v>34</v>
      </c>
    </row>
    <row r="16" s="1" customFormat="1" ht="35" customHeight="1" spans="1:14">
      <c r="A16" s="21">
        <v>14</v>
      </c>
      <c r="B16" s="22" t="s">
        <v>35</v>
      </c>
      <c r="C16" s="21" t="s">
        <v>36</v>
      </c>
      <c r="D16" s="23" t="s">
        <v>37</v>
      </c>
      <c r="E16" s="21">
        <v>52.2</v>
      </c>
      <c r="F16" s="30">
        <v>750</v>
      </c>
      <c r="G16" s="25">
        <f>E16*F16</f>
        <v>39150</v>
      </c>
      <c r="H16" s="32" t="s">
        <v>38</v>
      </c>
      <c r="I16" s="6" t="s">
        <v>39</v>
      </c>
      <c r="J16" s="6">
        <v>12</v>
      </c>
      <c r="K16" s="1">
        <v>5.4</v>
      </c>
      <c r="L16" s="43">
        <f>SUM(J16:K16)</f>
        <v>17.4</v>
      </c>
      <c r="M16" s="1">
        <v>3</v>
      </c>
      <c r="N16" s="1">
        <f>L16*M16</f>
        <v>52.2</v>
      </c>
    </row>
    <row r="17" s="2" customFormat="1" ht="35" customHeight="1" spans="1:14">
      <c r="A17" s="21">
        <v>14</v>
      </c>
      <c r="B17" s="22" t="s">
        <v>40</v>
      </c>
      <c r="C17" s="21" t="s">
        <v>36</v>
      </c>
      <c r="D17" s="23" t="s">
        <v>41</v>
      </c>
      <c r="E17" s="21">
        <v>48.6</v>
      </c>
      <c r="F17" s="30">
        <v>1500</v>
      </c>
      <c r="G17" s="25">
        <f>E17*F17</f>
        <v>72900</v>
      </c>
      <c r="H17" s="32" t="s">
        <v>38</v>
      </c>
      <c r="I17" s="6" t="s">
        <v>42</v>
      </c>
      <c r="J17" s="6"/>
      <c r="K17" s="1"/>
      <c r="L17" s="6" t="s">
        <v>43</v>
      </c>
      <c r="M17" s="1"/>
      <c r="N17" s="1"/>
    </row>
    <row r="18" s="2" customFormat="1" ht="35" customHeight="1" spans="1:14">
      <c r="A18" s="21">
        <v>15</v>
      </c>
      <c r="B18" s="22" t="s">
        <v>44</v>
      </c>
      <c r="C18" s="21" t="s">
        <v>45</v>
      </c>
      <c r="D18" s="23" t="s">
        <v>46</v>
      </c>
      <c r="E18" s="21">
        <v>10</v>
      </c>
      <c r="F18" s="30">
        <v>180</v>
      </c>
      <c r="G18" s="25">
        <f t="shared" si="0"/>
        <v>1800</v>
      </c>
      <c r="H18" s="26"/>
      <c r="J18" s="2">
        <v>6</v>
      </c>
      <c r="K18" s="2">
        <v>2.7</v>
      </c>
      <c r="L18" s="44">
        <f>J18*K18</f>
        <v>16.2</v>
      </c>
      <c r="M18" s="2">
        <v>3</v>
      </c>
      <c r="N18" s="2">
        <f>L18*M18</f>
        <v>48.6</v>
      </c>
    </row>
    <row r="19" s="2" customFormat="1" ht="35" customHeight="1" spans="1:14">
      <c r="A19" s="21">
        <v>16</v>
      </c>
      <c r="B19" s="22" t="s">
        <v>44</v>
      </c>
      <c r="C19" s="21" t="s">
        <v>47</v>
      </c>
      <c r="D19" s="23" t="s">
        <v>46</v>
      </c>
      <c r="E19" s="21">
        <v>2</v>
      </c>
      <c r="F19" s="30">
        <v>240</v>
      </c>
      <c r="G19" s="25">
        <f t="shared" si="0"/>
        <v>480</v>
      </c>
      <c r="H19" s="26"/>
      <c r="I19" s="2"/>
      <c r="J19" s="2">
        <v>1.4</v>
      </c>
      <c r="K19" s="2">
        <v>0.6</v>
      </c>
      <c r="L19" s="44">
        <f>J19*K19</f>
        <v>0.84</v>
      </c>
      <c r="M19" s="2">
        <v>1500</v>
      </c>
      <c r="N19" s="2">
        <f>+L19*M19</f>
        <v>1260</v>
      </c>
    </row>
    <row r="20" s="2" customFormat="1" ht="35" customHeight="1" spans="1:12">
      <c r="A20" s="21">
        <v>17</v>
      </c>
      <c r="B20" s="22" t="s">
        <v>48</v>
      </c>
      <c r="C20" s="21" t="s">
        <v>49</v>
      </c>
      <c r="D20" s="23" t="s">
        <v>13</v>
      </c>
      <c r="E20" s="21">
        <v>47</v>
      </c>
      <c r="F20" s="30">
        <v>260</v>
      </c>
      <c r="G20" s="25">
        <f t="shared" si="0"/>
        <v>12220</v>
      </c>
      <c r="H20" s="26"/>
      <c r="J20" s="2">
        <f>1.4*2+0.8*2</f>
        <v>4.4</v>
      </c>
      <c r="K20" s="2">
        <v>750</v>
      </c>
      <c r="L20" s="2">
        <f>+J20*K20</f>
        <v>3300</v>
      </c>
    </row>
    <row r="21" ht="35" customHeight="1" spans="1:12">
      <c r="A21" s="21">
        <v>18</v>
      </c>
      <c r="B21" s="33" t="s">
        <v>50</v>
      </c>
      <c r="C21" s="33"/>
      <c r="D21" s="23"/>
      <c r="E21" s="34"/>
      <c r="F21" s="30"/>
      <c r="G21" s="35">
        <f>SUM(G3:G20)</f>
        <v>570723.752773333</v>
      </c>
      <c r="H21" s="36"/>
      <c r="J21" s="4" t="s">
        <v>51</v>
      </c>
      <c r="L21" s="4">
        <f>+L20</f>
        <v>3300</v>
      </c>
    </row>
    <row r="22" s="3" customFormat="1" ht="90" customHeight="1" spans="1:8">
      <c r="A22" s="37" t="s">
        <v>52</v>
      </c>
      <c r="B22" s="37"/>
      <c r="C22" s="37"/>
      <c r="D22" s="37"/>
      <c r="E22" s="37"/>
      <c r="F22" s="38"/>
      <c r="G22" s="39"/>
      <c r="H22" s="37"/>
    </row>
    <row r="23" s="4" customFormat="1" spans="2:8">
      <c r="B23" s="5"/>
      <c r="C23" s="6"/>
      <c r="D23" s="7"/>
      <c r="E23" s="7"/>
      <c r="F23" s="8"/>
      <c r="G23" s="9"/>
      <c r="H23" s="10"/>
    </row>
    <row r="24" s="4" customFormat="1" spans="2:8">
      <c r="B24" s="5"/>
      <c r="C24" s="6"/>
      <c r="D24" s="7"/>
      <c r="E24" s="7"/>
      <c r="F24" s="8"/>
      <c r="G24" s="9"/>
      <c r="H24" s="10"/>
    </row>
    <row r="25" s="4" customFormat="1" spans="2:8">
      <c r="B25" s="5"/>
      <c r="C25" s="6"/>
      <c r="D25" s="7"/>
      <c r="E25" s="7"/>
      <c r="F25" s="8"/>
      <c r="G25" s="9"/>
      <c r="H25" s="10"/>
    </row>
    <row r="26" s="4" customFormat="1" spans="2:8">
      <c r="B26" s="5"/>
      <c r="C26" s="6"/>
      <c r="D26" s="7"/>
      <c r="E26" s="7"/>
      <c r="F26" s="8"/>
      <c r="G26" s="9"/>
      <c r="H26" s="10"/>
    </row>
    <row r="27" s="4" customFormat="1" spans="2:8">
      <c r="B27" s="5"/>
      <c r="C27" s="6"/>
      <c r="D27" s="7"/>
      <c r="E27" s="7"/>
      <c r="F27" s="8"/>
      <c r="G27" s="9"/>
      <c r="H27" s="10"/>
    </row>
    <row r="28" s="4" customFormat="1" spans="2:8">
      <c r="B28" s="5"/>
      <c r="C28" s="6"/>
      <c r="D28" s="7"/>
      <c r="E28" s="7"/>
      <c r="F28" s="8"/>
      <c r="G28" s="9"/>
      <c r="H28" s="10"/>
    </row>
    <row r="29" s="4" customFormat="1" spans="2:8">
      <c r="B29" s="5"/>
      <c r="C29" s="6"/>
      <c r="D29" s="7"/>
      <c r="E29" s="7"/>
      <c r="F29" s="8"/>
      <c r="G29" s="9"/>
      <c r="H29" s="10"/>
    </row>
    <row r="30" s="4" customFormat="1" spans="2:8">
      <c r="B30" s="5"/>
      <c r="C30" s="6"/>
      <c r="D30" s="7"/>
      <c r="E30" s="7"/>
      <c r="F30" s="8"/>
      <c r="G30" s="9"/>
      <c r="H30" s="10"/>
    </row>
    <row r="31" s="4" customFormat="1" spans="2:8">
      <c r="B31" s="5"/>
      <c r="C31" s="6"/>
      <c r="D31" s="7"/>
      <c r="E31" s="7"/>
      <c r="F31" s="8"/>
      <c r="G31" s="9"/>
      <c r="H31" s="10"/>
    </row>
    <row r="32" s="4" customFormat="1" spans="2:8">
      <c r="B32" s="5"/>
      <c r="C32" s="6"/>
      <c r="D32" s="7"/>
      <c r="E32" s="7"/>
      <c r="F32" s="8"/>
      <c r="G32" s="9"/>
      <c r="H32" s="10"/>
    </row>
    <row r="33" s="4" customFormat="1" spans="2:8">
      <c r="B33" s="5"/>
      <c r="C33" s="6"/>
      <c r="D33" s="7"/>
      <c r="E33" s="7"/>
      <c r="F33" s="8"/>
      <c r="G33" s="9"/>
      <c r="H33" s="10"/>
    </row>
    <row r="34" s="4" customFormat="1" spans="2:8">
      <c r="B34" s="5"/>
      <c r="C34" s="6"/>
      <c r="D34" s="7"/>
      <c r="E34" s="7"/>
      <c r="F34" s="8"/>
      <c r="G34" s="9"/>
      <c r="H34" s="10"/>
    </row>
    <row r="35" s="4" customFormat="1" spans="2:8">
      <c r="B35" s="5"/>
      <c r="C35" s="6"/>
      <c r="D35" s="7"/>
      <c r="E35" s="7"/>
      <c r="F35" s="8"/>
      <c r="G35" s="9"/>
      <c r="H35" s="10"/>
    </row>
    <row r="36" s="4" customFormat="1" spans="2:8">
      <c r="B36" s="5"/>
      <c r="C36" s="6"/>
      <c r="D36" s="7"/>
      <c r="E36" s="7"/>
      <c r="F36" s="8"/>
      <c r="G36" s="9"/>
      <c r="H36" s="10"/>
    </row>
    <row r="37" s="4" customFormat="1" spans="2:8">
      <c r="B37" s="5"/>
      <c r="C37" s="6"/>
      <c r="D37" s="7"/>
      <c r="E37" s="7"/>
      <c r="F37" s="8"/>
      <c r="G37" s="9"/>
      <c r="H37" s="10"/>
    </row>
    <row r="38" s="4" customFormat="1" spans="2:8">
      <c r="B38" s="5"/>
      <c r="C38" s="6"/>
      <c r="D38" s="7"/>
      <c r="E38" s="7"/>
      <c r="F38" s="8"/>
      <c r="G38" s="9"/>
      <c r="H38" s="10"/>
    </row>
    <row r="39" s="4" customFormat="1" spans="2:8">
      <c r="B39" s="5"/>
      <c r="C39" s="6"/>
      <c r="D39" s="7"/>
      <c r="E39" s="7"/>
      <c r="F39" s="8"/>
      <c r="G39" s="9"/>
      <c r="H39" s="10"/>
    </row>
    <row r="40" s="4" customFormat="1" spans="2:8">
      <c r="B40" s="5"/>
      <c r="C40" s="6"/>
      <c r="D40" s="7"/>
      <c r="E40" s="7"/>
      <c r="F40" s="8"/>
      <c r="G40" s="9"/>
      <c r="H40" s="10"/>
    </row>
    <row r="41" s="4" customFormat="1" spans="2:8">
      <c r="B41" s="5"/>
      <c r="C41" s="6"/>
      <c r="D41" s="7"/>
      <c r="E41" s="7"/>
      <c r="F41" s="8"/>
      <c r="G41" s="9"/>
      <c r="H41" s="10"/>
    </row>
    <row r="42" s="4" customFormat="1" spans="2:8">
      <c r="B42" s="5"/>
      <c r="C42" s="6"/>
      <c r="D42" s="7"/>
      <c r="E42" s="7"/>
      <c r="F42" s="8"/>
      <c r="G42" s="9"/>
      <c r="H42" s="10"/>
    </row>
    <row r="43" s="4" customFormat="1" spans="2:8">
      <c r="B43" s="5"/>
      <c r="C43" s="6"/>
      <c r="D43" s="7"/>
      <c r="E43" s="7"/>
      <c r="F43" s="8"/>
      <c r="G43" s="9"/>
      <c r="H43" s="10"/>
    </row>
    <row r="44" s="4" customFormat="1" spans="2:8">
      <c r="B44" s="5"/>
      <c r="C44" s="6"/>
      <c r="D44" s="7"/>
      <c r="E44" s="7"/>
      <c r="F44" s="8"/>
      <c r="G44" s="9"/>
      <c r="H44" s="10"/>
    </row>
    <row r="45" s="4" customFormat="1" spans="2:8">
      <c r="B45" s="5"/>
      <c r="C45" s="6"/>
      <c r="D45" s="7"/>
      <c r="E45" s="7"/>
      <c r="F45" s="8"/>
      <c r="G45" s="9"/>
      <c r="H45" s="10"/>
    </row>
    <row r="46" s="4" customFormat="1" spans="2:8">
      <c r="B46" s="5"/>
      <c r="C46" s="6"/>
      <c r="D46" s="7"/>
      <c r="E46" s="7"/>
      <c r="F46" s="8"/>
      <c r="G46" s="9"/>
      <c r="H46" s="10"/>
    </row>
    <row r="47" s="4" customFormat="1" spans="2:8">
      <c r="B47" s="5"/>
      <c r="C47" s="6"/>
      <c r="D47" s="7"/>
      <c r="E47" s="7"/>
      <c r="F47" s="8"/>
      <c r="G47" s="9"/>
      <c r="H47" s="10"/>
    </row>
    <row r="48" s="4" customFormat="1" spans="2:8">
      <c r="B48" s="5"/>
      <c r="C48" s="6"/>
      <c r="D48" s="7"/>
      <c r="E48" s="7"/>
      <c r="F48" s="8"/>
      <c r="G48" s="9"/>
      <c r="H48" s="10"/>
    </row>
    <row r="49" s="4" customFormat="1" spans="2:8">
      <c r="B49" s="5"/>
      <c r="C49" s="6"/>
      <c r="D49" s="7"/>
      <c r="E49" s="7"/>
      <c r="F49" s="8"/>
      <c r="G49" s="9"/>
      <c r="H49" s="10"/>
    </row>
    <row r="50" s="4" customFormat="1" spans="2:8">
      <c r="B50" s="5"/>
      <c r="C50" s="6"/>
      <c r="D50" s="7"/>
      <c r="E50" s="7"/>
      <c r="F50" s="8"/>
      <c r="G50" s="9"/>
      <c r="H50" s="10"/>
    </row>
    <row r="51" s="4" customFormat="1" spans="2:8">
      <c r="B51" s="5"/>
      <c r="C51" s="6"/>
      <c r="D51" s="7"/>
      <c r="E51" s="7"/>
      <c r="F51" s="8"/>
      <c r="G51" s="9"/>
      <c r="H51" s="10"/>
    </row>
    <row r="52" s="4" customFormat="1" spans="2:8">
      <c r="B52" s="5"/>
      <c r="C52" s="6"/>
      <c r="D52" s="7"/>
      <c r="E52" s="7"/>
      <c r="F52" s="8"/>
      <c r="G52" s="9"/>
      <c r="H52" s="10"/>
    </row>
    <row r="53" s="4" customFormat="1" spans="2:8">
      <c r="B53" s="5"/>
      <c r="C53" s="6"/>
      <c r="D53" s="7"/>
      <c r="E53" s="7"/>
      <c r="F53" s="8"/>
      <c r="G53" s="9"/>
      <c r="H53" s="10"/>
    </row>
    <row r="54" s="4" customFormat="1" spans="2:8">
      <c r="B54" s="5"/>
      <c r="C54" s="6"/>
      <c r="D54" s="7"/>
      <c r="E54" s="7"/>
      <c r="F54" s="8"/>
      <c r="G54" s="9"/>
      <c r="H54" s="10"/>
    </row>
    <row r="55" s="4" customFormat="1" spans="2:8">
      <c r="B55" s="5"/>
      <c r="C55" s="6"/>
      <c r="D55" s="7"/>
      <c r="E55" s="7"/>
      <c r="F55" s="8"/>
      <c r="G55" s="9"/>
      <c r="H55" s="10"/>
    </row>
    <row r="56" s="4" customFormat="1" spans="2:8">
      <c r="B56" s="5"/>
      <c r="C56" s="6"/>
      <c r="D56" s="7"/>
      <c r="E56" s="7"/>
      <c r="F56" s="8"/>
      <c r="G56" s="9"/>
      <c r="H56" s="10"/>
    </row>
    <row r="57" s="4" customFormat="1" spans="2:8">
      <c r="B57" s="5"/>
      <c r="C57" s="6"/>
      <c r="D57" s="7"/>
      <c r="E57" s="7"/>
      <c r="F57" s="8"/>
      <c r="G57" s="9"/>
      <c r="H57" s="10"/>
    </row>
    <row r="58" s="4" customFormat="1" spans="2:8">
      <c r="B58" s="5"/>
      <c r="C58" s="6"/>
      <c r="D58" s="7"/>
      <c r="E58" s="7"/>
      <c r="F58" s="8"/>
      <c r="G58" s="9"/>
      <c r="H58" s="10"/>
    </row>
    <row r="59" s="4" customFormat="1" spans="2:8">
      <c r="B59" s="5"/>
      <c r="C59" s="6"/>
      <c r="D59" s="7"/>
      <c r="E59" s="7"/>
      <c r="F59" s="8"/>
      <c r="G59" s="9"/>
      <c r="H59" s="10"/>
    </row>
    <row r="60" s="4" customFormat="1" spans="2:8">
      <c r="B60" s="5"/>
      <c r="C60" s="6"/>
      <c r="D60" s="7"/>
      <c r="E60" s="7"/>
      <c r="F60" s="8"/>
      <c r="G60" s="9"/>
      <c r="H60" s="10"/>
    </row>
    <row r="61" s="4" customFormat="1" spans="2:8">
      <c r="B61" s="5"/>
      <c r="C61" s="6"/>
      <c r="D61" s="7"/>
      <c r="E61" s="7"/>
      <c r="F61" s="8"/>
      <c r="G61" s="9"/>
      <c r="H61" s="10"/>
    </row>
    <row r="62" s="4" customFormat="1" spans="2:8">
      <c r="B62" s="5"/>
      <c r="C62" s="6"/>
      <c r="D62" s="7"/>
      <c r="E62" s="7"/>
      <c r="F62" s="8"/>
      <c r="G62" s="9"/>
      <c r="H62" s="10"/>
    </row>
    <row r="63" s="4" customFormat="1" spans="2:8">
      <c r="B63" s="5"/>
      <c r="C63" s="6"/>
      <c r="D63" s="7"/>
      <c r="E63" s="7"/>
      <c r="F63" s="8"/>
      <c r="G63" s="9"/>
      <c r="H63" s="10"/>
    </row>
    <row r="64" s="4" customFormat="1" spans="2:8">
      <c r="B64" s="5"/>
      <c r="C64" s="6"/>
      <c r="D64" s="7"/>
      <c r="E64" s="7"/>
      <c r="F64" s="8"/>
      <c r="G64" s="9"/>
      <c r="H64" s="10"/>
    </row>
    <row r="65" s="4" customFormat="1" spans="2:8">
      <c r="B65" s="5"/>
      <c r="C65" s="6"/>
      <c r="D65" s="7"/>
      <c r="E65" s="7"/>
      <c r="F65" s="8"/>
      <c r="G65" s="9"/>
      <c r="H65" s="10"/>
    </row>
    <row r="66" s="4" customFormat="1" spans="2:8">
      <c r="B66" s="5"/>
      <c r="C66" s="6"/>
      <c r="D66" s="7"/>
      <c r="E66" s="7"/>
      <c r="F66" s="8"/>
      <c r="G66" s="9"/>
      <c r="H66" s="10"/>
    </row>
    <row r="67" s="4" customFormat="1" spans="2:8">
      <c r="B67" s="5"/>
      <c r="C67" s="6"/>
      <c r="D67" s="7"/>
      <c r="E67" s="7"/>
      <c r="F67" s="8"/>
      <c r="G67" s="9"/>
      <c r="H67" s="10"/>
    </row>
    <row r="68" s="4" customFormat="1" spans="2:8">
      <c r="B68" s="5"/>
      <c r="C68" s="6"/>
      <c r="D68" s="7"/>
      <c r="E68" s="7"/>
      <c r="F68" s="8"/>
      <c r="G68" s="9"/>
      <c r="H68" s="10"/>
    </row>
    <row r="69" s="4" customFormat="1" spans="2:8">
      <c r="B69" s="5"/>
      <c r="C69" s="6"/>
      <c r="D69" s="7"/>
      <c r="E69" s="7"/>
      <c r="F69" s="8"/>
      <c r="G69" s="9"/>
      <c r="H69" s="10"/>
    </row>
    <row r="70" s="4" customFormat="1" spans="2:8">
      <c r="B70" s="5"/>
      <c r="C70" s="6"/>
      <c r="D70" s="7"/>
      <c r="E70" s="7"/>
      <c r="F70" s="8"/>
      <c r="G70" s="9"/>
      <c r="H70" s="10"/>
    </row>
    <row r="71" s="4" customFormat="1" spans="2:8">
      <c r="B71" s="5"/>
      <c r="C71" s="6"/>
      <c r="D71" s="7"/>
      <c r="E71" s="7"/>
      <c r="F71" s="8"/>
      <c r="G71" s="9"/>
      <c r="H71" s="10"/>
    </row>
    <row r="72" s="4" customFormat="1" spans="2:8">
      <c r="B72" s="5"/>
      <c r="C72" s="6"/>
      <c r="D72" s="7"/>
      <c r="E72" s="7"/>
      <c r="F72" s="8"/>
      <c r="G72" s="9"/>
      <c r="H72" s="10"/>
    </row>
    <row r="73" s="4" customFormat="1" spans="2:8">
      <c r="B73" s="5"/>
      <c r="C73" s="6"/>
      <c r="D73" s="7"/>
      <c r="E73" s="7"/>
      <c r="F73" s="8"/>
      <c r="G73" s="9"/>
      <c r="H73" s="10"/>
    </row>
    <row r="74" s="4" customFormat="1" spans="2:8">
      <c r="B74" s="5"/>
      <c r="C74" s="6"/>
      <c r="D74" s="7"/>
      <c r="E74" s="7"/>
      <c r="F74" s="8"/>
      <c r="G74" s="9"/>
      <c r="H74" s="10"/>
    </row>
    <row r="75" s="4" customFormat="1" spans="2:8">
      <c r="B75" s="5"/>
      <c r="C75" s="6"/>
      <c r="D75" s="7"/>
      <c r="E75" s="7"/>
      <c r="F75" s="8"/>
      <c r="G75" s="9"/>
      <c r="H75" s="10"/>
    </row>
    <row r="76" s="4" customFormat="1" spans="2:8">
      <c r="B76" s="5"/>
      <c r="C76" s="6"/>
      <c r="D76" s="7"/>
      <c r="E76" s="7"/>
      <c r="F76" s="8"/>
      <c r="G76" s="9"/>
      <c r="H76" s="10"/>
    </row>
    <row r="77" s="4" customFormat="1" spans="2:8">
      <c r="B77" s="5"/>
      <c r="C77" s="6"/>
      <c r="D77" s="7"/>
      <c r="E77" s="7"/>
      <c r="F77" s="8"/>
      <c r="G77" s="9"/>
      <c r="H77" s="10"/>
    </row>
    <row r="78" s="4" customFormat="1" spans="2:8">
      <c r="B78" s="5"/>
      <c r="C78" s="6"/>
      <c r="D78" s="7"/>
      <c r="E78" s="7"/>
      <c r="F78" s="8"/>
      <c r="G78" s="9"/>
      <c r="H78" s="10"/>
    </row>
    <row r="79" s="4" customFormat="1" spans="2:8">
      <c r="B79" s="5"/>
      <c r="C79" s="6"/>
      <c r="D79" s="7"/>
      <c r="E79" s="7"/>
      <c r="F79" s="8"/>
      <c r="G79" s="9"/>
      <c r="H79" s="10"/>
    </row>
    <row r="80" s="4" customFormat="1" spans="2:8">
      <c r="B80" s="5"/>
      <c r="C80" s="6"/>
      <c r="D80" s="7"/>
      <c r="E80" s="7"/>
      <c r="F80" s="8"/>
      <c r="G80" s="9"/>
      <c r="H80" s="10"/>
    </row>
    <row r="81" s="4" customFormat="1" spans="2:8">
      <c r="B81" s="5"/>
      <c r="C81" s="6"/>
      <c r="D81" s="7"/>
      <c r="E81" s="7"/>
      <c r="F81" s="8"/>
      <c r="G81" s="9"/>
      <c r="H81" s="10"/>
    </row>
    <row r="82" s="4" customFormat="1" spans="2:8">
      <c r="B82" s="5"/>
      <c r="C82" s="6"/>
      <c r="D82" s="7"/>
      <c r="E82" s="7"/>
      <c r="F82" s="8"/>
      <c r="G82" s="9"/>
      <c r="H82" s="10"/>
    </row>
    <row r="83" s="4" customFormat="1" spans="2:8">
      <c r="B83" s="5"/>
      <c r="C83" s="6"/>
      <c r="D83" s="7"/>
      <c r="E83" s="7"/>
      <c r="F83" s="8"/>
      <c r="G83" s="9"/>
      <c r="H83" s="10"/>
    </row>
    <row r="84" s="4" customFormat="1" spans="2:8">
      <c r="B84" s="5"/>
      <c r="C84" s="6"/>
      <c r="D84" s="7"/>
      <c r="E84" s="7"/>
      <c r="F84" s="8"/>
      <c r="G84" s="9"/>
      <c r="H84" s="10"/>
    </row>
    <row r="85" s="4" customFormat="1" spans="2:8">
      <c r="B85" s="5"/>
      <c r="C85" s="6"/>
      <c r="D85" s="7"/>
      <c r="E85" s="7"/>
      <c r="F85" s="8"/>
      <c r="G85" s="9"/>
      <c r="H85" s="10"/>
    </row>
    <row r="86" s="4" customFormat="1" spans="2:8">
      <c r="B86" s="5"/>
      <c r="C86" s="6"/>
      <c r="D86" s="7"/>
      <c r="E86" s="7"/>
      <c r="F86" s="8"/>
      <c r="G86" s="9"/>
      <c r="H86" s="10"/>
    </row>
    <row r="87" s="4" customFormat="1" spans="2:8">
      <c r="B87" s="5"/>
      <c r="C87" s="6"/>
      <c r="D87" s="7"/>
      <c r="E87" s="7"/>
      <c r="F87" s="8"/>
      <c r="G87" s="9"/>
      <c r="H87" s="10"/>
    </row>
    <row r="88" s="4" customFormat="1" spans="2:8">
      <c r="B88" s="5"/>
      <c r="C88" s="6"/>
      <c r="D88" s="7"/>
      <c r="E88" s="7"/>
      <c r="F88" s="8"/>
      <c r="G88" s="9"/>
      <c r="H88" s="10"/>
    </row>
    <row r="89" s="4" customFormat="1" spans="2:8">
      <c r="B89" s="5"/>
      <c r="C89" s="6"/>
      <c r="D89" s="7"/>
      <c r="E89" s="7"/>
      <c r="F89" s="8"/>
      <c r="G89" s="9"/>
      <c r="H89" s="10"/>
    </row>
    <row r="90" s="4" customFormat="1" spans="2:8">
      <c r="B90" s="5"/>
      <c r="C90" s="6"/>
      <c r="D90" s="7"/>
      <c r="E90" s="7"/>
      <c r="F90" s="8"/>
      <c r="G90" s="9"/>
      <c r="H90" s="10"/>
    </row>
    <row r="91" s="4" customFormat="1" spans="2:8">
      <c r="B91" s="5"/>
      <c r="C91" s="6"/>
      <c r="D91" s="7"/>
      <c r="E91" s="7"/>
      <c r="F91" s="8"/>
      <c r="G91" s="9"/>
      <c r="H91" s="10"/>
    </row>
    <row r="92" s="4" customFormat="1" spans="2:8">
      <c r="B92" s="5"/>
      <c r="C92" s="6"/>
      <c r="D92" s="7"/>
      <c r="E92" s="7"/>
      <c r="F92" s="8"/>
      <c r="G92" s="9"/>
      <c r="H92" s="10"/>
    </row>
    <row r="93" s="4" customFormat="1" spans="2:8">
      <c r="B93" s="5"/>
      <c r="C93" s="6"/>
      <c r="D93" s="7"/>
      <c r="E93" s="7"/>
      <c r="F93" s="8"/>
      <c r="G93" s="9"/>
      <c r="H93" s="10"/>
    </row>
    <row r="94" s="4" customFormat="1" spans="2:8">
      <c r="B94" s="5"/>
      <c r="C94" s="6"/>
      <c r="D94" s="7"/>
      <c r="E94" s="7"/>
      <c r="F94" s="8"/>
      <c r="G94" s="9"/>
      <c r="H94" s="10"/>
    </row>
    <row r="95" s="4" customFormat="1" spans="2:8">
      <c r="B95" s="5"/>
      <c r="C95" s="6"/>
      <c r="D95" s="7"/>
      <c r="E95" s="7"/>
      <c r="F95" s="8"/>
      <c r="G95" s="9"/>
      <c r="H95" s="10"/>
    </row>
    <row r="96" s="4" customFormat="1" spans="2:8">
      <c r="B96" s="5"/>
      <c r="C96" s="6"/>
      <c r="D96" s="7"/>
      <c r="E96" s="7"/>
      <c r="F96" s="8"/>
      <c r="G96" s="9"/>
      <c r="H96" s="10"/>
    </row>
    <row r="97" s="4" customFormat="1" spans="2:8">
      <c r="B97" s="5"/>
      <c r="C97" s="6"/>
      <c r="D97" s="7"/>
      <c r="E97" s="7"/>
      <c r="F97" s="8"/>
      <c r="G97" s="9"/>
      <c r="H97" s="10"/>
    </row>
    <row r="98" s="4" customFormat="1" spans="2:8">
      <c r="B98" s="5"/>
      <c r="C98" s="6"/>
      <c r="D98" s="7"/>
      <c r="E98" s="7"/>
      <c r="F98" s="8"/>
      <c r="G98" s="9"/>
      <c r="H98" s="10"/>
    </row>
    <row r="99" s="4" customFormat="1" spans="2:8">
      <c r="B99" s="5"/>
      <c r="C99" s="6"/>
      <c r="D99" s="7"/>
      <c r="E99" s="7"/>
      <c r="F99" s="8"/>
      <c r="G99" s="9"/>
      <c r="H99" s="10"/>
    </row>
    <row r="100" s="4" customFormat="1" spans="2:8">
      <c r="B100" s="5"/>
      <c r="C100" s="6"/>
      <c r="D100" s="7"/>
      <c r="E100" s="7"/>
      <c r="F100" s="8"/>
      <c r="G100" s="9"/>
      <c r="H100" s="10"/>
    </row>
    <row r="101" s="4" customFormat="1" spans="2:8">
      <c r="B101" s="5"/>
      <c r="C101" s="6"/>
      <c r="D101" s="7"/>
      <c r="E101" s="7"/>
      <c r="F101" s="8"/>
      <c r="G101" s="9"/>
      <c r="H101" s="10"/>
    </row>
    <row r="102" s="4" customFormat="1" spans="2:8">
      <c r="B102" s="5"/>
      <c r="C102" s="6"/>
      <c r="D102" s="7"/>
      <c r="E102" s="7"/>
      <c r="F102" s="8"/>
      <c r="G102" s="9"/>
      <c r="H102" s="10"/>
    </row>
    <row r="103" s="4" customFormat="1" spans="2:8">
      <c r="B103" s="5"/>
      <c r="C103" s="6"/>
      <c r="D103" s="7"/>
      <c r="E103" s="7"/>
      <c r="F103" s="8"/>
      <c r="G103" s="9"/>
      <c r="H103" s="10"/>
    </row>
    <row r="104" s="4" customFormat="1" spans="2:8">
      <c r="B104" s="5"/>
      <c r="C104" s="6"/>
      <c r="D104" s="7"/>
      <c r="E104" s="7"/>
      <c r="F104" s="8"/>
      <c r="G104" s="9"/>
      <c r="H104" s="10"/>
    </row>
    <row r="105" s="4" customFormat="1" spans="2:8">
      <c r="B105" s="5"/>
      <c r="C105" s="6"/>
      <c r="D105" s="7"/>
      <c r="E105" s="7"/>
      <c r="F105" s="8"/>
      <c r="G105" s="9"/>
      <c r="H105" s="10"/>
    </row>
    <row r="106" s="4" customFormat="1" spans="2:8">
      <c r="B106" s="5"/>
      <c r="C106" s="6"/>
      <c r="D106" s="7"/>
      <c r="E106" s="7"/>
      <c r="F106" s="8"/>
      <c r="G106" s="9"/>
      <c r="H106" s="10"/>
    </row>
    <row r="107" s="4" customFormat="1" spans="2:8">
      <c r="B107" s="5"/>
      <c r="C107" s="6"/>
      <c r="D107" s="7"/>
      <c r="E107" s="7"/>
      <c r="F107" s="8"/>
      <c r="G107" s="9"/>
      <c r="H107" s="10"/>
    </row>
    <row r="108" s="4" customFormat="1" spans="2:8">
      <c r="B108" s="5"/>
      <c r="C108" s="6"/>
      <c r="D108" s="7"/>
      <c r="E108" s="7"/>
      <c r="F108" s="8"/>
      <c r="G108" s="9"/>
      <c r="H108" s="10"/>
    </row>
    <row r="109" s="4" customFormat="1" spans="2:8">
      <c r="B109" s="5"/>
      <c r="C109" s="6"/>
      <c r="D109" s="7"/>
      <c r="E109" s="7"/>
      <c r="F109" s="8"/>
      <c r="G109" s="9"/>
      <c r="H109" s="10"/>
    </row>
    <row r="110" s="4" customFormat="1" spans="2:8">
      <c r="B110" s="5"/>
      <c r="C110" s="6"/>
      <c r="D110" s="7"/>
      <c r="E110" s="7"/>
      <c r="F110" s="8"/>
      <c r="G110" s="9"/>
      <c r="H110" s="10"/>
    </row>
    <row r="111" s="4" customFormat="1" spans="2:8">
      <c r="B111" s="5"/>
      <c r="C111" s="6"/>
      <c r="D111" s="7"/>
      <c r="E111" s="7"/>
      <c r="F111" s="8"/>
      <c r="G111" s="9"/>
      <c r="H111" s="10"/>
    </row>
  </sheetData>
  <mergeCells count="3">
    <mergeCell ref="A1:H1"/>
    <mergeCell ref="B21:C21"/>
    <mergeCell ref="A22:H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悠然居项目人防门报价单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向向</cp:lastModifiedBy>
  <dcterms:created xsi:type="dcterms:W3CDTF">2020-12-24T22:02:00Z</dcterms:created>
  <cp:lastPrinted>2021-02-25T17:34:00Z</cp:lastPrinted>
  <dcterms:modified xsi:type="dcterms:W3CDTF">2024-06-18T06:53:37Z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43BEF5D61A344F1384F33F4CAAEAE379_13</vt:lpwstr>
  </property>
  <property fmtid="{D5CDD505-2E9C-101B-9397-08002B2CF9AE}" pid="4" name="KSOReadingLayout">
    <vt:bool>true</vt:bool>
  </property>
</Properties>
</file>