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<sst xmlns="http://schemas.openxmlformats.org/spreadsheetml/2006/main" count="61" uniqueCount="52">
  <si>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浩德加固改造工程</t>
  </si>
  <si>
    <t>预算单</t>
  </si>
  <si>
    <t xml:space="preserve">工程名称: </t>
  </si>
  <si>
    <t>工程造价</t>
  </si>
  <si>
    <t>编制说明</t>
  </si>
  <si>
    <t>1.本报价仅含图纸范围内加固部分、其余部分与本报价无关；不包含加固区域墙体、装修、管线、支架的拆除及恢复费用、不包含加固表面装饰层拆除及恢复费用。</t>
  </si>
  <si>
    <t>序号</t>
  </si>
  <si>
    <t>项目名称</t>
  </si>
  <si>
    <t>特征描述</t>
  </si>
  <si>
    <t>单位</t>
  </si>
  <si>
    <t>数量</t>
  </si>
  <si>
    <t>单价（元）</t>
  </si>
  <si>
    <t>总价（元）</t>
  </si>
  <si>
    <t>备注</t>
  </si>
  <si>
    <t>一、</t>
  </si>
  <si>
    <t>加固改造</t>
  </si>
  <si>
    <t>1</t>
  </si>
  <si>
    <t>梁板拆除</t>
  </si>
  <si>
    <t>梁板拆除采用静力切割</t>
  </si>
  <si>
    <t>m2</t>
  </si>
  <si>
    <t>2</t>
  </si>
  <si>
    <t>新增洞口边梁</t>
  </si>
  <si>
    <t>新增混凝土梁：含植筋及模板、材料、植筋、灌浆料及人工机械等</t>
  </si>
  <si>
    <t>m</t>
  </si>
  <si>
    <t>280*280</t>
  </si>
  <si>
    <t>3</t>
  </si>
  <si>
    <t>梁加固</t>
  </si>
  <si>
    <t>原结构梁拆除（人工剔凿）</t>
  </si>
  <si>
    <t>新增梁：含植筋及模板、材料、植筋、灌浆料及人工机械等</t>
  </si>
  <si>
    <t>4</t>
  </si>
  <si>
    <t>200*300</t>
  </si>
  <si>
    <t>5</t>
  </si>
  <si>
    <t>支撑</t>
  </si>
  <si>
    <t>梁拆除板支撑</t>
  </si>
  <si>
    <t>6</t>
  </si>
  <si>
    <t>新增板</t>
  </si>
  <si>
    <t>含植筋及模板、材料、植筋、灌浆料及人工机械等</t>
  </si>
  <si>
    <t>三层</t>
  </si>
  <si>
    <t>7</t>
  </si>
  <si>
    <t>措施费</t>
  </si>
  <si>
    <t>施工垃圾、材料运输</t>
  </si>
  <si>
    <t>项</t>
  </si>
  <si>
    <t>二、</t>
  </si>
  <si>
    <t>合计</t>
  </si>
  <si>
    <t>三、</t>
  </si>
  <si>
    <t>管理费</t>
  </si>
  <si>
    <t>3%</t>
  </si>
  <si>
    <t>四、</t>
  </si>
  <si>
    <t>税金</t>
  </si>
  <si>
    <t>9%</t>
  </si>
  <si>
    <t>五、</t>
  </si>
  <si>
    <t xml:space="preserve">                              河南昂之立建筑加固工程有限公司 2025.06.06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</si>
</sst>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&quot;￥&quot;#,##0.00_);[Red]\(&quot;￥&quot;#,##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5"/>
      <color theme="1"/>
      <name val="楷体_GB2312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49" fontId="7" fillId="0" borderId="11" xfId="0" applyNumberFormat="1" applyFont="1" applyFill="1" applyBorder="1" applyAlignment="1" applyProtection="1">
      <alignment horizontal="center" vertical="center" wrapText="1"/>
    </xf>
    <xf numFmtId="176" fontId="7" fillId="0" borderId="11" xfId="0" applyNumberFormat="1" applyFont="1" applyFill="1" applyBorder="1" applyAlignment="1" applyProtection="1">
      <alignment horizontal="center" vertical="center" wrapText="1"/>
    </xf>
    <xf numFmtId="49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178" fontId="7" fillId="0" borderId="11" xfId="0" applyNumberFormat="1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8" fillId="0" borderId="10" xfId="0" applyNumberFormat="1" applyFont="1" applyFill="1" applyBorder="1" applyAlignment="1" applyProtection="1">
      <alignment horizontal="center" vertical="center" wrapText="1"/>
    </xf>
    <xf numFmtId="49" fontId="8" fillId="0" borderId="11" xfId="0" applyNumberFormat="1" applyFont="1" applyFill="1" applyBorder="1" applyAlignment="1" applyProtection="1">
      <alignment horizontal="center" vertical="center" wrapText="1"/>
    </xf>
    <xf numFmtId="176" fontId="8" fillId="0" borderId="11" xfId="0" applyNumberFormat="1" applyFont="1" applyFill="1" applyBorder="1" applyAlignment="1" applyProtection="1">
      <alignment horizontal="center" vertical="center" wrapText="1"/>
    </xf>
    <xf numFmtId="49" fontId="9" fillId="0" borderId="12" xfId="0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 applyProtection="1">
      <alignment horizontal="center" vertical="center" wrapText="1"/>
    </xf>
    <xf numFmtId="176" fontId="8" fillId="0" borderId="15" xfId="0" applyNumberFormat="1" applyFont="1" applyFill="1" applyBorder="1" applyAlignment="1" applyProtection="1">
      <alignment horizontal="center" vertical="center" wrapText="1"/>
    </xf>
    <xf numFmtId="178" fontId="7" fillId="0" borderId="15" xfId="0" applyNumberFormat="1" applyFont="1" applyFill="1" applyBorder="1" applyAlignment="1" applyProtection="1">
      <alignment horizontal="center" vertical="center" wrapText="1"/>
    </xf>
    <xf numFmtId="49" fontId="9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70" zoomScaleNormal="70" workbookViewId="0">
      <selection activeCell="O20" sqref="O20"/>
    </sheetView>
  </sheetViews>
  <sheetFormatPr defaultColWidth="8" defaultRowHeight="28" customHeight="1"/>
  <cols>
    <col min="1" max="1" width="8" style="3" customWidth="1"/>
    <col min="2" max="2" width="21.1759259259259" style="1" customWidth="1"/>
    <col min="3" max="3" width="49.2592592592593" style="1" customWidth="1"/>
    <col min="4" max="4" width="6.12962962962963" style="1" customWidth="1"/>
    <col min="5" max="5" width="10.6296296296296" style="4" customWidth="1"/>
    <col min="6" max="6" width="15.6296296296296" style="1" customWidth="1"/>
    <col min="7" max="7" width="19.1296296296296" style="5" customWidth="1"/>
    <col min="8" max="8" width="12.6481481481481" style="1" customWidth="1"/>
    <col min="9" max="12" width="8" style="1"/>
    <col min="13" max="13" width="15.4351851851852" style="1" customWidth="1"/>
    <col min="14" max="14" width="8" style="1"/>
    <col min="15" max="15" width="13" style="1"/>
    <col min="16" max="16359" width="8" style="1"/>
    <col min="16360" max="16362" width="8" style="6"/>
    <col min="16363" max="16384" width="8" style="7"/>
  </cols>
  <sheetData>
    <row r="1" s="1" customFormat="1" ht="24" customHeight="1" spans="1:8">
      <c r="A1" s="8" t="s">
        <v>0</v>
      </c>
      <c r="B1" s="9"/>
      <c r="C1" s="9"/>
      <c r="D1" s="9"/>
      <c r="E1" s="10"/>
      <c r="F1" s="9"/>
      <c r="G1" s="9"/>
      <c r="H1" s="11"/>
    </row>
    <row r="2" s="1" customFormat="1" ht="23" customHeight="1" spans="1:8">
      <c r="A2" s="12" t="s">
        <v>1</v>
      </c>
      <c r="B2" s="13"/>
      <c r="C2" s="13"/>
      <c r="D2" s="13"/>
      <c r="E2" s="14"/>
      <c r="F2" s="13"/>
      <c r="G2" s="13"/>
      <c r="H2" s="15"/>
    </row>
    <row r="3" s="1" customFormat="1" ht="37" customHeight="1" spans="1:8">
      <c r="A3" s="16" t="s">
        <v>2</v>
      </c>
      <c r="B3" s="17"/>
      <c r="C3" s="17" t="s">
        <v>0</v>
      </c>
      <c r="D3" s="17"/>
      <c r="E3" s="17"/>
      <c r="F3" s="18" t="s">
        <v>3</v>
      </c>
      <c r="G3" s="19">
        <f>G18</f>
        <v>33521.5766</v>
      </c>
      <c r="H3" s="20"/>
    </row>
    <row r="4" s="1" customFormat="1" ht="32" customHeight="1" spans="1:8">
      <c r="A4" s="21" t="s">
        <v>4</v>
      </c>
      <c r="B4" s="22"/>
      <c r="C4" s="23" t="s">
        <v>5</v>
      </c>
      <c r="D4" s="23"/>
      <c r="E4" s="23"/>
      <c r="F4" s="23"/>
      <c r="G4" s="23"/>
      <c r="H4" s="24"/>
    </row>
    <row r="5" s="1" customFormat="1" ht="24" customHeight="1" spans="1:8">
      <c r="A5" s="21" t="s">
        <v>6</v>
      </c>
      <c r="B5" s="25" t="s">
        <v>7</v>
      </c>
      <c r="C5" s="25" t="s">
        <v>8</v>
      </c>
      <c r="D5" s="25" t="s">
        <v>9</v>
      </c>
      <c r="E5" s="26" t="s">
        <v>10</v>
      </c>
      <c r="F5" s="25" t="s">
        <v>11</v>
      </c>
      <c r="G5" s="25" t="s">
        <v>12</v>
      </c>
      <c r="H5" s="27" t="s">
        <v>13</v>
      </c>
    </row>
    <row r="6" s="2" customFormat="1" ht="24" customHeight="1" spans="1:8">
      <c r="A6" s="28" t="s">
        <v>14</v>
      </c>
      <c r="B6" s="29" t="s">
        <v>15</v>
      </c>
      <c r="C6" s="30"/>
      <c r="D6" s="30"/>
      <c r="E6" s="31"/>
      <c r="F6" s="30"/>
      <c r="G6" s="30"/>
      <c r="H6" s="32"/>
    </row>
    <row r="7" s="2" customFormat="1" ht="24" customHeight="1" spans="1:8">
      <c r="A7" s="28" t="s">
        <v>16</v>
      </c>
      <c r="B7" s="30" t="s">
        <v>17</v>
      </c>
      <c r="C7" s="30" t="s">
        <v>18</v>
      </c>
      <c r="D7" s="30" t="s">
        <v>19</v>
      </c>
      <c r="E7" s="33">
        <v>10.5</v>
      </c>
      <c r="F7" s="34">
        <v>500</v>
      </c>
      <c r="G7" s="34">
        <f>E7*F7</f>
        <v>5250</v>
      </c>
      <c r="H7" s="32"/>
    </row>
    <row r="8" s="2" customFormat="1" ht="39" customHeight="1" spans="1:8">
      <c r="A8" s="28" t="s">
        <v>20</v>
      </c>
      <c r="B8" s="30" t="s">
        <v>21</v>
      </c>
      <c r="C8" s="30" t="s">
        <v>22</v>
      </c>
      <c r="D8" s="30" t="s">
        <v>23</v>
      </c>
      <c r="E8" s="31">
        <v>3</v>
      </c>
      <c r="F8" s="34">
        <v>1000</v>
      </c>
      <c r="G8" s="34">
        <f t="shared" ref="G8:G14" si="0">E8*F8</f>
        <v>3000</v>
      </c>
      <c r="H8" s="32" t="s">
        <v>24</v>
      </c>
    </row>
    <row r="9" s="2" customFormat="1" ht="24" customHeight="1" spans="1:8">
      <c r="A9" s="28" t="s">
        <v>25</v>
      </c>
      <c r="B9" s="35" t="s">
        <v>26</v>
      </c>
      <c r="C9" s="30" t="s">
        <v>27</v>
      </c>
      <c r="D9" s="30" t="s">
        <v>23</v>
      </c>
      <c r="E9" s="31">
        <v>7.2</v>
      </c>
      <c r="F9" s="34">
        <v>400</v>
      </c>
      <c r="G9" s="34">
        <f t="shared" si="0"/>
        <v>2880</v>
      </c>
      <c r="H9" s="32"/>
    </row>
    <row r="10" s="2" customFormat="1" ht="38" customHeight="1" spans="1:8">
      <c r="A10" s="28"/>
      <c r="B10" s="36"/>
      <c r="C10" s="30" t="s">
        <v>28</v>
      </c>
      <c r="D10" s="30" t="s">
        <v>23</v>
      </c>
      <c r="E10" s="31">
        <v>3</v>
      </c>
      <c r="F10" s="34">
        <v>1000</v>
      </c>
      <c r="G10" s="34">
        <f t="shared" si="0"/>
        <v>3000</v>
      </c>
      <c r="H10" s="32" t="s">
        <v>24</v>
      </c>
    </row>
    <row r="11" s="2" customFormat="1" ht="45" customHeight="1" spans="1:8">
      <c r="A11" s="28" t="s">
        <v>29</v>
      </c>
      <c r="B11" s="37"/>
      <c r="C11" s="30" t="s">
        <v>28</v>
      </c>
      <c r="D11" s="30" t="s">
        <v>23</v>
      </c>
      <c r="E11" s="31">
        <v>4.2</v>
      </c>
      <c r="F11" s="34">
        <v>1000</v>
      </c>
      <c r="G11" s="34">
        <f t="shared" si="0"/>
        <v>4200</v>
      </c>
      <c r="H11" s="32" t="s">
        <v>30</v>
      </c>
    </row>
    <row r="12" s="2" customFormat="1" ht="24" customHeight="1" spans="1:8">
      <c r="A12" s="28" t="s">
        <v>31</v>
      </c>
      <c r="B12" s="30" t="s">
        <v>32</v>
      </c>
      <c r="C12" s="30" t="s">
        <v>33</v>
      </c>
      <c r="D12" s="30" t="s">
        <v>23</v>
      </c>
      <c r="E12" s="31">
        <v>10.2</v>
      </c>
      <c r="F12" s="34">
        <v>300</v>
      </c>
      <c r="G12" s="34">
        <f t="shared" si="0"/>
        <v>3060</v>
      </c>
      <c r="H12" s="32"/>
    </row>
    <row r="13" s="2" customFormat="1" ht="24" customHeight="1" spans="1:8">
      <c r="A13" s="28" t="s">
        <v>34</v>
      </c>
      <c r="B13" s="30" t="s">
        <v>35</v>
      </c>
      <c r="C13" s="30" t="s">
        <v>36</v>
      </c>
      <c r="D13" s="30" t="s">
        <v>19</v>
      </c>
      <c r="E13" s="31">
        <v>9.24</v>
      </c>
      <c r="F13" s="34">
        <v>700</v>
      </c>
      <c r="G13" s="34">
        <f t="shared" si="0"/>
        <v>6468</v>
      </c>
      <c r="H13" s="32" t="s">
        <v>37</v>
      </c>
    </row>
    <row r="14" s="2" customFormat="1" ht="24" customHeight="1" spans="1:8">
      <c r="A14" s="28" t="s">
        <v>38</v>
      </c>
      <c r="B14" s="30" t="s">
        <v>39</v>
      </c>
      <c r="C14" s="30" t="s">
        <v>40</v>
      </c>
      <c r="D14" s="30" t="s">
        <v>41</v>
      </c>
      <c r="E14" s="31">
        <v>1</v>
      </c>
      <c r="F14" s="34">
        <v>2000</v>
      </c>
      <c r="G14" s="34">
        <f t="shared" si="0"/>
        <v>2000</v>
      </c>
      <c r="H14" s="32"/>
    </row>
    <row r="15" s="1" customFormat="1" ht="24" customHeight="1" spans="1:8">
      <c r="A15" s="38" t="s">
        <v>42</v>
      </c>
      <c r="B15" s="39" t="s">
        <v>43</v>
      </c>
      <c r="C15" s="39"/>
      <c r="D15" s="39"/>
      <c r="E15" s="40"/>
      <c r="F15" s="39"/>
      <c r="G15" s="34">
        <f>SUM(G7:G14)</f>
        <v>29858</v>
      </c>
      <c r="H15" s="41"/>
    </row>
    <row r="16" s="1" customFormat="1" ht="24" customHeight="1" spans="1:8">
      <c r="A16" s="38" t="s">
        <v>44</v>
      </c>
      <c r="B16" s="39" t="s">
        <v>45</v>
      </c>
      <c r="C16" s="30" t="s">
        <v>46</v>
      </c>
      <c r="D16" s="30"/>
      <c r="E16" s="31"/>
      <c r="F16" s="30"/>
      <c r="G16" s="34">
        <f>G15*C16</f>
        <v>895.74</v>
      </c>
      <c r="H16" s="41"/>
    </row>
    <row r="17" s="1" customFormat="1" ht="24" customHeight="1" spans="1:11">
      <c r="A17" s="38" t="s">
        <v>47</v>
      </c>
      <c r="B17" s="39" t="s">
        <v>48</v>
      </c>
      <c r="C17" s="30" t="s">
        <v>49</v>
      </c>
      <c r="D17" s="30"/>
      <c r="E17" s="31"/>
      <c r="F17" s="30"/>
      <c r="G17" s="34">
        <f>(G15+G16)*C17</f>
        <v>2767.8366</v>
      </c>
      <c r="H17" s="41"/>
      <c r="K17" s="1">
        <v>3000</v>
      </c>
    </row>
    <row r="18" s="1" customFormat="1" ht="24" customHeight="1" spans="1:15">
      <c r="A18" s="38" t="s">
        <v>50</v>
      </c>
      <c r="B18" s="42" t="s">
        <v>43</v>
      </c>
      <c r="C18" s="42"/>
      <c r="D18" s="42"/>
      <c r="E18" s="43"/>
      <c r="F18" s="42"/>
      <c r="G18" s="44">
        <f>SUM(G15:G17)</f>
        <v>33521.5766</v>
      </c>
      <c r="H18" s="45"/>
      <c r="M18" s="1">
        <f>G18+K17</f>
        <v>36521.5766</v>
      </c>
      <c r="O18" s="4">
        <f>M18/1.09</f>
        <v>33506.0335779817</v>
      </c>
    </row>
    <row r="19" s="1" customFormat="1" ht="25" customHeight="1" spans="1:15">
      <c r="A19" s="3"/>
      <c r="C19" s="46" t="s">
        <v>51</v>
      </c>
      <c r="D19" s="46"/>
      <c r="E19" s="46"/>
      <c r="F19" s="46"/>
      <c r="G19" s="46"/>
      <c r="H19" s="46"/>
      <c r="O19" s="1">
        <f>M18-O18</f>
        <v>3015.54302201835</v>
      </c>
    </row>
    <row r="20" s="1" customFormat="1" ht="30" customHeight="1" spans="1:7">
      <c r="A20" s="3"/>
      <c r="E20" s="4"/>
      <c r="G20" s="5"/>
    </row>
    <row r="21" s="1" customFormat="1" ht="30" customHeight="1" spans="1:7">
      <c r="A21" s="3"/>
      <c r="E21" s="4"/>
      <c r="G21" s="5"/>
    </row>
    <row r="22" s="1" customFormat="1" ht="30" customHeight="1" spans="1:7">
      <c r="A22" s="3"/>
      <c r="E22" s="4"/>
      <c r="G22" s="5"/>
    </row>
    <row r="23" s="1" customFormat="1" ht="30" customHeight="1" spans="1:7">
      <c r="A23" s="3"/>
      <c r="E23" s="4"/>
      <c r="G23" s="5"/>
    </row>
    <row r="24" s="1" customFormat="1" ht="30" customHeight="1" spans="1:7">
      <c r="A24" s="3"/>
      <c r="E24" s="4"/>
      <c r="G24" s="5"/>
    </row>
    <row r="25" s="1" customFormat="1" ht="30" customHeight="1" spans="1:7">
      <c r="A25" s="3"/>
      <c r="E25" s="4"/>
      <c r="G25" s="5"/>
    </row>
    <row r="26" s="1" customFormat="1" ht="30" customHeight="1" spans="1:7">
      <c r="A26" s="3"/>
      <c r="E26" s="4"/>
      <c r="G26" s="5"/>
    </row>
    <row r="27" s="1" customFormat="1" ht="30" customHeight="1" spans="1:7">
      <c r="A27" s="3"/>
      <c r="E27" s="4"/>
      <c r="G27" s="5"/>
    </row>
    <row r="28" s="1" customFormat="1" ht="30" customHeight="1" spans="1:7">
      <c r="A28" s="3"/>
      <c r="E28" s="4"/>
      <c r="G28" s="5"/>
    </row>
    <row r="29" s="1" customFormat="1" ht="30" customHeight="1" spans="1:7">
      <c r="A29" s="3"/>
      <c r="E29" s="4"/>
      <c r="G29" s="5"/>
    </row>
    <row r="30" s="1" customFormat="1" ht="30" customHeight="1" spans="1:7">
      <c r="A30" s="3"/>
      <c r="E30" s="4"/>
      <c r="G30" s="5"/>
    </row>
    <row r="31" s="1" customFormat="1" ht="30" customHeight="1" spans="1:7">
      <c r="A31" s="3"/>
      <c r="E31" s="4"/>
      <c r="G31" s="5"/>
    </row>
    <row r="32" s="1" customFormat="1" ht="30" customHeight="1" spans="1:7">
      <c r="A32" s="3"/>
      <c r="E32" s="4"/>
      <c r="G32" s="5"/>
    </row>
    <row r="33" s="1" customFormat="1" ht="30" customHeight="1" spans="1:7">
      <c r="A33" s="3"/>
      <c r="E33" s="4"/>
      <c r="G33" s="5"/>
    </row>
    <row r="34" s="1" customFormat="1" ht="30" customHeight="1" spans="1:7">
      <c r="A34" s="3"/>
      <c r="E34" s="4"/>
      <c r="G34" s="5"/>
    </row>
    <row r="35" s="1" customFormat="1" ht="30" customHeight="1" spans="1:7">
      <c r="A35" s="3"/>
      <c r="E35" s="4"/>
      <c r="G35" s="5"/>
    </row>
    <row r="36" s="1" customFormat="1" ht="30" customHeight="1" spans="1:7">
      <c r="A36" s="3"/>
      <c r="E36" s="4"/>
      <c r="G36" s="5"/>
    </row>
  </sheetData>
  <mergeCells count="14">
    <mergeCell ref="A1:H1"/>
    <mergeCell ref="A2:H2"/>
    <mergeCell ref="A3:B3"/>
    <mergeCell ref="C3:E3"/>
    <mergeCell ref="G3:H3"/>
    <mergeCell ref="A4:B4"/>
    <mergeCell ref="C4:H4"/>
    <mergeCell ref="C6:H6"/>
    <mergeCell ref="B15:F15"/>
    <mergeCell ref="C16:F16"/>
    <mergeCell ref="C17:F17"/>
    <mergeCell ref="B18:F18"/>
    <mergeCell ref="C19:H19"/>
    <mergeCell ref="B9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心生便是罪生时</cp:lastModifiedBy>
  <dcterms:created xsi:type="dcterms:W3CDTF">2021-12-31T08:31:00Z</dcterms:created>
  <dcterms:modified xsi:type="dcterms:W3CDTF">2025-07-15T09:10:11Z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82B65735B6C544459346249AF7C336B9_13</vt:lpwstr>
  </property>
  <property fmtid="{D5CDD505-2E9C-101B-9397-08002B2CF9AE}" pid="3" name="KSOProductBuildVer">
    <vt:lpwstr>2052-12.1.0.21915</vt:lpwstr>
  </property>
</Properties>
</file>