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" name="ID_A2AE80022F8E4364BD41CDC9F71FC3B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86650" y="914400"/>
          <a:ext cx="1572260" cy="905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6055D2ABB2CB445290A8A5C5A1B914DD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886700" y="1848485"/>
          <a:ext cx="1314450" cy="810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EB2143BB1ED348C38BEA20D9C7CBBF0C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172450" y="3552825"/>
          <a:ext cx="1324610" cy="848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E1D8D2705748435D91C716DDCCAFD33B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7886700" y="4851400"/>
          <a:ext cx="1534160" cy="100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4FCDDABFF6E046929D08C38E660AB1C0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7886700" y="6527800"/>
          <a:ext cx="1572260" cy="924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271DFA63BEE944D7AC63F7431FFDFE29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7886700" y="7607300"/>
          <a:ext cx="1438910" cy="810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46CF77C7F6B141D5B01996DF715A435E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7886700" y="8712200"/>
          <a:ext cx="990600" cy="734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3DEC182CA8034ED5A16F10CF2E0D52C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8648700" y="9331325"/>
          <a:ext cx="108585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29267F4E06EE41BE9ED1426430F9C8E5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7886700" y="9880600"/>
          <a:ext cx="93345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DBE2428D565444F1BB426CE184A41ACC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7886700" y="10731500"/>
          <a:ext cx="1085850" cy="628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<sst xmlns="http://schemas.openxmlformats.org/spreadsheetml/2006/main" count="53" uniqueCount="40">
  <si>
    <t>日期</t>
  </si>
  <si>
    <t>名称</t>
  </si>
  <si>
    <t>规格</t>
  </si>
  <si>
    <t>材质</t>
  </si>
  <si>
    <t>单位</t>
  </si>
  <si>
    <t>数量</t>
  </si>
  <si>
    <t>含税单价</t>
  </si>
  <si>
    <t>含税合计（元）</t>
  </si>
  <si>
    <t>验收照片</t>
  </si>
  <si>
    <t>备注</t>
  </si>
  <si>
    <t>地库入口横梁发光字</t>
  </si>
  <si>
    <t>2520*1000</t>
  </si>
  <si>
    <t>20mm厚铝板三维雕刻锥型立体字，表面阳极氧化香槟金，2mm厚铝板围边，背面藏LE防水灯带，背垫15mm厚磨砂亚克力，夜晚侧发光，红色印章采用1.0mm不锈钢激光切割围边焊接立体字，打磨烤漆红色，背村15mm厚磨砂亚克力，内藏LED防水灯带</t>
  </si>
  <si>
    <t>套</t>
  </si>
  <si>
    <t>302办公室灰色地毯</t>
  </si>
  <si>
    <t>167.3m²</t>
  </si>
  <si>
    <t>6mm圈绒灰色地毯</t>
  </si>
  <si>
    <t>㎡</t>
  </si>
  <si>
    <t>302办公室封隔断</t>
  </si>
  <si>
    <t>/</t>
  </si>
  <si>
    <t>隔断</t>
  </si>
  <si>
    <t>项</t>
  </si>
  <si>
    <t>地下车库灯箱</t>
  </si>
  <si>
    <t>2.4*15.8m</t>
  </si>
  <si>
    <t>8cm型材，防水灯条，UV软膜，变压器</t>
  </si>
  <si>
    <t>基层安装完成后，方案变更，重新施工</t>
  </si>
  <si>
    <t>地毯</t>
  </si>
  <si>
    <t>363m²</t>
  </si>
  <si>
    <t>6mm圈绒灰色地毯，米黄色地毯</t>
  </si>
  <si>
    <t>透明地垫</t>
  </si>
  <si>
    <t>1.8*17.3m</t>
  </si>
  <si>
    <t>新增加</t>
  </si>
  <si>
    <t>围挡草皮</t>
  </si>
  <si>
    <t>226*2.7m（h2.5-2.8m不等）</t>
  </si>
  <si>
    <t>仿真绿草皮16针，2.5CM厚</t>
  </si>
  <si>
    <t>金属支腿字</t>
  </si>
  <si>
    <t>玫瑰金精工字，边带3cm，支腿</t>
  </si>
  <si>
    <t>新增卫生间地毯</t>
  </si>
  <si>
    <t>1.8*16.4m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</si>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</sst>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pn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" Type="http://schemas.openxmlformats.org/officeDocument/2006/relationships/image" Target="media/image3.jpeg"/><Relationship Id="rId3" Type="http://schemas.openxmlformats.org/officeDocument/2006/relationships/image" Target="media/image2.jpeg"/><Relationship Id="rId2" Type="http://schemas.openxmlformats.org/officeDocument/2006/relationships/image" Target="NULL" TargetMode="External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Normal="100" workbookViewId="0">
      <selection activeCell="D8" sqref="D8"/>
    </sheetView>
  </sheetViews>
  <sheetFormatPr defaultColWidth="9" defaultRowHeight="24" customHeight="1"/>
  <cols>
    <col min="1" max="1" width="4.875" style="1" customWidth="1"/>
    <col min="2" max="2" width="14.25" style="1" customWidth="1"/>
    <col min="3" max="3" width="11.875" style="1" customWidth="1"/>
    <col min="4" max="4" width="33.375" style="1" customWidth="1"/>
    <col min="5" max="5" width="3.875" style="1" customWidth="1"/>
    <col min="6" max="6" width="5.75" style="1" customWidth="1"/>
    <col min="7" max="7" width="7.125" style="1" customWidth="1"/>
    <col min="8" max="8" width="12.625" style="1" customWidth="1"/>
    <col min="9" max="9" width="19.5" style="1" customWidth="1"/>
    <col min="10" max="16384" width="9" style="1"/>
  </cols>
  <sheetData>
    <row r="1" ht="43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60" customHeight="1" spans="1:10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ht="72" spans="1:10">
      <c r="A3" s="4">
        <v>1</v>
      </c>
      <c r="B3" s="5" t="s">
        <v>10</v>
      </c>
      <c r="C3" s="6" t="s">
        <v>11</v>
      </c>
      <c r="D3" s="5" t="s">
        <v>12</v>
      </c>
      <c r="E3" s="6" t="s">
        <v>13</v>
      </c>
      <c r="F3" s="7">
        <v>1</v>
      </c>
      <c r="G3" s="4">
        <v>10100</v>
      </c>
      <c r="H3" s="8">
        <f>+F3*G3</f>
        <v>10100</v>
      </c>
      <c r="I3" s="12" t="str">
        <f>_xlfn.DISPIMG("ID_A2AE80022F8E4364BD41CDC9F71FC3B5",1)</f>
        <v>=DISPIMG("ID_A2AE80022F8E4364BD41CDC9F71FC3B5",1)</v>
      </c>
      <c r="J3" s="4"/>
    </row>
    <row r="4" ht="33" customHeight="1" spans="1:10">
      <c r="A4" s="4">
        <v>2</v>
      </c>
      <c r="B4" s="5" t="s">
        <v>14</v>
      </c>
      <c r="C4" s="3" t="s">
        <v>15</v>
      </c>
      <c r="D4" s="6" t="s">
        <v>16</v>
      </c>
      <c r="E4" s="3" t="s">
        <v>17</v>
      </c>
      <c r="F4" s="4">
        <v>167.3</v>
      </c>
      <c r="G4" s="7">
        <v>30</v>
      </c>
      <c r="H4" s="8">
        <f t="shared" ref="H4:H12" si="0">+F4*G4</f>
        <v>5019</v>
      </c>
      <c r="I4" s="12" t="str">
        <f>_xlfn.DISPIMG("ID_6055D2ABB2CB445290A8A5C5A1B914DD",1)</f>
        <v>=DISPIMG("ID_6055D2ABB2CB445290A8A5C5A1B914DD",1)</v>
      </c>
      <c r="J4" s="4"/>
    </row>
    <row r="5" ht="33" customHeight="1" spans="1:10">
      <c r="A5" s="4">
        <v>3</v>
      </c>
      <c r="B5" s="5" t="s">
        <v>18</v>
      </c>
      <c r="C5" s="3" t="s">
        <v>19</v>
      </c>
      <c r="D5" s="5" t="s">
        <v>20</v>
      </c>
      <c r="E5" s="3" t="s">
        <v>21</v>
      </c>
      <c r="F5" s="4">
        <v>1</v>
      </c>
      <c r="G5" s="4">
        <v>3365</v>
      </c>
      <c r="H5" s="8">
        <f t="shared" si="0"/>
        <v>3365</v>
      </c>
      <c r="I5" s="12" t="str">
        <f>_xlfn.DISPIMG("ID_EB2143BB1ED348C38BEA20D9C7CBBF0C",1)</f>
        <v>=DISPIMG("ID_EB2143BB1ED348C38BEA20D9C7CBBF0C",1)</v>
      </c>
      <c r="J5" s="4"/>
    </row>
    <row r="6" ht="33" customHeight="1" spans="1:10">
      <c r="A6" s="4">
        <v>4</v>
      </c>
      <c r="B6" s="5" t="s">
        <v>22</v>
      </c>
      <c r="C6" s="3" t="s">
        <v>23</v>
      </c>
      <c r="D6" s="5" t="s">
        <v>24</v>
      </c>
      <c r="E6" s="3" t="s">
        <v>17</v>
      </c>
      <c r="F6" s="4">
        <v>39.12</v>
      </c>
      <c r="G6" s="4">
        <v>350</v>
      </c>
      <c r="H6" s="8">
        <f t="shared" si="0"/>
        <v>13692</v>
      </c>
      <c r="I6" s="12" t="str">
        <f>_xlfn.DISPIMG("ID_E1D8D2705748435D91C716DDCCAFD33B",1)</f>
        <v>=DISPIMG("ID_E1D8D2705748435D91C716DDCCAFD33B",1)</v>
      </c>
      <c r="J6" s="4"/>
    </row>
    <row r="7" ht="84" customHeight="1" spans="1:10">
      <c r="A7" s="4">
        <v>5</v>
      </c>
      <c r="B7" s="5" t="s">
        <v>10</v>
      </c>
      <c r="C7" s="6" t="s">
        <v>11</v>
      </c>
      <c r="D7" s="5" t="s">
        <v>12</v>
      </c>
      <c r="E7" s="6" t="s">
        <v>13</v>
      </c>
      <c r="F7" s="7">
        <v>1</v>
      </c>
      <c r="G7" s="7">
        <v>12360</v>
      </c>
      <c r="H7" s="8">
        <f>+F7*G7</f>
        <v>12360</v>
      </c>
      <c r="I7" s="12" t="str">
        <f>_xlfn.DISPIMG("ID_4FCDDABFF6E046929D08C38E660AB1C0",1)</f>
        <v>=DISPIMG("ID_4FCDDABFF6E046929D08C38E660AB1C0",1)</v>
      </c>
      <c r="J7" s="3" t="s">
        <v>25</v>
      </c>
    </row>
    <row r="8" ht="33" customHeight="1" spans="1:10">
      <c r="A8" s="4">
        <v>6</v>
      </c>
      <c r="B8" s="6" t="s">
        <v>26</v>
      </c>
      <c r="C8" s="6" t="s">
        <v>27</v>
      </c>
      <c r="D8" s="6" t="s">
        <v>28</v>
      </c>
      <c r="E8" s="6" t="s">
        <v>17</v>
      </c>
      <c r="F8" s="7">
        <v>363</v>
      </c>
      <c r="G8" s="7">
        <v>30</v>
      </c>
      <c r="H8" s="8">
        <f t="shared" si="0"/>
        <v>10890</v>
      </c>
      <c r="I8" s="13" t="str">
        <f>_xlfn.DISPIMG("ID_271DFA63BEE944D7AC63F7431FFDFE29",1)</f>
        <v>=DISPIMG("ID_271DFA63BEE944D7AC63F7431FFDFE29",1)</v>
      </c>
      <c r="J8" s="14"/>
    </row>
    <row r="9" ht="33" customHeight="1" spans="1:10">
      <c r="A9" s="4">
        <v>7</v>
      </c>
      <c r="B9" s="6" t="s">
        <v>29</v>
      </c>
      <c r="C9" s="6" t="s">
        <v>30</v>
      </c>
      <c r="D9" s="6" t="s">
        <v>29</v>
      </c>
      <c r="E9" s="6" t="s">
        <v>17</v>
      </c>
      <c r="F9" s="7">
        <v>31.14</v>
      </c>
      <c r="G9" s="7">
        <v>48</v>
      </c>
      <c r="H9" s="8">
        <f t="shared" si="0"/>
        <v>1494.72</v>
      </c>
      <c r="I9" s="15" t="str">
        <f>_xlfn.DISPIMG("ID_46CF77C7F6B141D5B01996DF715A435E",1)</f>
        <v>=DISPIMG("ID_46CF77C7F6B141D5B01996DF715A435E",1)</v>
      </c>
      <c r="J9" s="5" t="s">
        <v>31</v>
      </c>
    </row>
    <row r="10" ht="33" customHeight="1" spans="1:10">
      <c r="A10" s="4">
        <v>8</v>
      </c>
      <c r="B10" s="6" t="s">
        <v>32</v>
      </c>
      <c r="C10" s="3" t="s">
        <v>33</v>
      </c>
      <c r="D10" s="6" t="s">
        <v>34</v>
      </c>
      <c r="E10" s="6" t="s">
        <v>17</v>
      </c>
      <c r="F10" s="7">
        <v>610.2</v>
      </c>
      <c r="G10" s="7">
        <v>29</v>
      </c>
      <c r="H10" s="8">
        <f t="shared" si="0"/>
        <v>17695.8</v>
      </c>
      <c r="I10" s="16" t="str">
        <f>_xlfn.DISPIMG("ID_3DEC182CA8034ED5A16F10CF2E0D52C8",1)</f>
        <v>=DISPIMG("ID_3DEC182CA8034ED5A16F10CF2E0D52C8",1)</v>
      </c>
      <c r="J10" s="16"/>
    </row>
    <row r="11" ht="33" customHeight="1" spans="1:10">
      <c r="A11" s="4">
        <v>9</v>
      </c>
      <c r="B11" s="6" t="s">
        <v>35</v>
      </c>
      <c r="C11" s="7"/>
      <c r="D11" s="6" t="s">
        <v>36</v>
      </c>
      <c r="E11" s="6" t="s">
        <v>17</v>
      </c>
      <c r="F11" s="7">
        <v>81.7</v>
      </c>
      <c r="G11" s="7">
        <v>275.6</v>
      </c>
      <c r="H11" s="8">
        <f t="shared" si="0"/>
        <v>22516.52</v>
      </c>
      <c r="I11" s="16" t="str">
        <f>_xlfn.DISPIMG("ID_29267F4E06EE41BE9ED1426430F9C8E5",1)</f>
        <v>=DISPIMG("ID_29267F4E06EE41BE9ED1426430F9C8E5",1)</v>
      </c>
      <c r="J11" s="16"/>
    </row>
    <row r="12" ht="33" customHeight="1" spans="1:10">
      <c r="A12" s="4">
        <v>10</v>
      </c>
      <c r="B12" s="6" t="s">
        <v>37</v>
      </c>
      <c r="C12" s="6" t="s">
        <v>38</v>
      </c>
      <c r="D12" s="6" t="s">
        <v>16</v>
      </c>
      <c r="E12" s="6" t="s">
        <v>17</v>
      </c>
      <c r="F12" s="7">
        <v>29.52</v>
      </c>
      <c r="G12" s="7">
        <v>30</v>
      </c>
      <c r="H12" s="8">
        <f t="shared" si="0"/>
        <v>885.6</v>
      </c>
      <c r="I12" s="13" t="str">
        <f>_xlfn.DISPIMG("ID_DBE2428D565444F1BB426CE184A41ACC",1)</f>
        <v>=DISPIMG("ID_DBE2428D565444F1BB426CE184A41ACC",1)</v>
      </c>
      <c r="J12" s="5" t="s">
        <v>31</v>
      </c>
    </row>
    <row r="13" customHeight="1" spans="1:10">
      <c r="A13" s="9"/>
      <c r="B13" s="10" t="s">
        <v>39</v>
      </c>
      <c r="C13" s="9"/>
      <c r="D13" s="9"/>
      <c r="E13" s="9"/>
      <c r="F13" s="9"/>
      <c r="G13" s="9"/>
      <c r="H13" s="11">
        <f>SUM(H3:H12)</f>
        <v>98018.64</v>
      </c>
      <c r="I13" s="17"/>
      <c r="J13" s="18"/>
    </row>
  </sheetData>
  <mergeCells count="2">
    <mergeCell ref="A1:J1"/>
    <mergeCell ref="B13:D13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2025-07-25T00:44:59Z</dcterms:created>
  <dcterms:modified xsi:type="dcterms:W3CDTF">2025-07-25T01:33:22Z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C75C69EACC2B42B7B3998C6B9EF0C35C_11</vt:lpwstr>
  </property>
  <property fmtid="{D5CDD505-2E9C-101B-9397-08002B2CF9AE}" pid="3" name="KSOProductBuildVer">
    <vt:lpwstr>2052-12.1.0.21915</vt:lpwstr>
  </property>
</Properties>
</file>