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结算目录" sheetId="9" r:id="rId1"/>
    <sheet name="结算汇总表" sheetId="10" r:id="rId2"/>
    <sheet name="结算明细表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<sst xmlns="http://schemas.openxmlformats.org/spreadsheetml/2006/main" count="117" uniqueCount="86">
  <si>
    <t>洛宁山水文苑建设工程设计合同结算资料存档目录</t>
  </si>
  <si>
    <t>序号</t>
  </si>
  <si>
    <t>名称</t>
  </si>
  <si>
    <t>份/页</t>
  </si>
  <si>
    <t>页码</t>
  </si>
  <si>
    <t>原件/复印件</t>
  </si>
  <si>
    <t>备注</t>
  </si>
  <si>
    <t>洛宁山水文苑建设工程设计合同结算审批表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</si>
  <si>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</si>
  <si>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</si>
  <si>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</si>
  <si>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</si>
  <si>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</si>
  <si>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</si>
  <si>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</si>
  <si>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</si>
  <si>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</si>
  <si>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</si>
  <si>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</si>
  <si>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</si>
  <si>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</si>
  <si>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</si>
  <si>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</si>
  <si>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</si>
  <si>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</si>
  <si>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</si>
  <si>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工程往来账目明细</t>
  </si>
  <si>
    <t>第9页</t>
  </si>
  <si>
    <t>设计成果确认表</t>
  </si>
  <si>
    <t>1份3页</t>
  </si>
  <si>
    <t>第10-12页</t>
  </si>
  <si>
    <t>水电费结清证明那</t>
  </si>
  <si>
    <t>第12页</t>
  </si>
  <si>
    <t>合同审批合同</t>
  </si>
  <si>
    <t>若干</t>
  </si>
  <si>
    <t>复印件</t>
  </si>
  <si>
    <t>造价师：</t>
  </si>
  <si>
    <t>日期：</t>
  </si>
  <si>
    <t>洛宁山水文苑建设工程设计合同结算汇总表</t>
  </si>
  <si>
    <t xml:space="preserve">合同编号：LNSSWY-QQ-007                             合同金额：889164元 </t>
  </si>
  <si>
    <t>合同名称：洛宁山水文苑建设工程设计合同</t>
  </si>
  <si>
    <t>甲    方：洛阳浩德浩康置业有限公司</t>
  </si>
  <si>
    <t>乙    方：徐辉设计股份有限公司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</si>
  <si>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</si>
  <si>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</si>
  <si>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</si>
  <si>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</si>
  <si>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</si>
  <si>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</si>
  <si>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</si>
  <si>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</si>
  <si>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</si>
  <si>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</si>
  <si>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</si>
  <si>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</si>
  <si>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</si>
  <si>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</si>
  <si>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</si>
  <si>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</si>
  <si>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</si>
  <si>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</si>
  <si>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</si>
  <si>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</si>
  <si>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</si>
  <si>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</si>
  <si>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</si>
  <si>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</si>
  <si>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</si>
  <si>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</si>
  <si>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</si>
  <si>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</si>
  <si>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</si>
  <si>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</si>
  <si>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</si>
  <si>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</si>
  <si>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</si>
  <si>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</si>
  <si>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洛宁山水文苑建设工程设计合同结算明细表</t>
  </si>
  <si>
    <t>单位</t>
  </si>
  <si>
    <t>工程量</t>
  </si>
  <si>
    <t>含税综合单价</t>
  </si>
  <si>
    <t>含税造价（元）</t>
  </si>
  <si>
    <t>合同内</t>
  </si>
  <si>
    <t>地上规划面积</t>
  </si>
  <si>
    <t>m2</t>
  </si>
  <si>
    <t>最终结算额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</si>
</sst>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[DBNum2][$RMB]General;[Red][DBNum2][$RMB]General"/>
    <numFmt numFmtId="178" formatCode="#,##0.00&quot;元&quot;"/>
    <numFmt numFmtId="179" formatCode="0_ "/>
  </numFmts>
  <fonts count="3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name val="楷体_GB2312"/>
      <charset val="134"/>
    </font>
    <font>
      <b/>
      <sz val="10.5"/>
      <name val="楷体_GB2312"/>
      <charset val="134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sz val="10"/>
      <color rgb="FF0061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 wrapText="1"/>
    </xf>
    <xf numFmtId="176" fontId="0" fillId="0" borderId="0" xfId="0" applyNumberForma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vertical="center" wrapText="1"/>
    </xf>
    <xf numFmtId="176" fontId="0" fillId="0" borderId="4" xfId="0" applyNumberFormat="1" applyFill="1" applyBorder="1" applyAlignment="1">
      <alignment vertical="center" wrapText="1"/>
    </xf>
    <xf numFmtId="176" fontId="0" fillId="0" borderId="4" xfId="0" applyNumberFormat="1" applyFill="1" applyBorder="1" applyAlignment="1">
      <alignment horizontal="center" vertical="center" wrapText="1"/>
    </xf>
    <xf numFmtId="177" fontId="3" fillId="0" borderId="0" xfId="0" applyNumberFormat="1" applyFont="1" applyFill="1" applyAlignment="1">
      <alignment horizontal="left" vertical="center"/>
    </xf>
    <xf numFmtId="177" fontId="4" fillId="0" borderId="0" xfId="0" applyNumberFormat="1" applyFont="1" applyFill="1" applyAlignment="1">
      <alignment horizontal="justify" vertical="center"/>
    </xf>
    <xf numFmtId="177" fontId="5" fillId="0" borderId="0" xfId="0" applyNumberFormat="1" applyFont="1" applyFill="1" applyAlignment="1">
      <alignment vertical="center"/>
    </xf>
    <xf numFmtId="177" fontId="6" fillId="0" borderId="0" xfId="0" applyNumberFormat="1" applyFont="1" applyFill="1" applyAlignment="1">
      <alignment horizontal="center" vertical="center"/>
    </xf>
    <xf numFmtId="177" fontId="7" fillId="0" borderId="0" xfId="0" applyNumberFormat="1" applyFont="1" applyFill="1" applyAlignment="1">
      <alignment horizontal="left" vertical="center" wrapText="1"/>
    </xf>
    <xf numFmtId="177" fontId="7" fillId="0" borderId="0" xfId="0" applyNumberFormat="1" applyFont="1" applyFill="1" applyBorder="1" applyAlignment="1">
      <alignment horizontal="left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justify" vertical="top" wrapText="1"/>
    </xf>
    <xf numFmtId="176" fontId="9" fillId="0" borderId="4" xfId="0" applyNumberFormat="1" applyFont="1" applyFill="1" applyBorder="1" applyAlignment="1">
      <alignment horizontal="justify" vertical="top" wrapText="1"/>
    </xf>
    <xf numFmtId="177" fontId="9" fillId="0" borderId="4" xfId="0" applyNumberFormat="1" applyFont="1" applyFill="1" applyBorder="1" applyAlignment="1">
      <alignment horizontal="justify" vertical="top" wrapText="1"/>
    </xf>
    <xf numFmtId="178" fontId="9" fillId="0" borderId="4" xfId="0" applyNumberFormat="1" applyFont="1" applyFill="1" applyBorder="1" applyAlignment="1">
      <alignment horizontal="justify" vertical="top" wrapText="1"/>
    </xf>
    <xf numFmtId="177" fontId="7" fillId="0" borderId="4" xfId="0" applyNumberFormat="1" applyFont="1" applyFill="1" applyBorder="1" applyAlignment="1">
      <alignment horizontal="left" vertical="top" wrapText="1"/>
    </xf>
    <xf numFmtId="177" fontId="10" fillId="0" borderId="0" xfId="0" applyNumberFormat="1" applyFont="1" applyFill="1" applyAlignment="1">
      <alignment vertical="center" wrapText="1"/>
    </xf>
    <xf numFmtId="177" fontId="4" fillId="0" borderId="0" xfId="0" applyNumberFormat="1" applyFont="1" applyFill="1" applyAlignment="1">
      <alignment horizontal="left" vertical="center" wrapText="1"/>
    </xf>
    <xf numFmtId="177" fontId="11" fillId="0" borderId="0" xfId="0" applyNumberFormat="1" applyFont="1" applyFill="1" applyAlignment="1">
      <alignment vertical="center"/>
    </xf>
    <xf numFmtId="177" fontId="12" fillId="0" borderId="0" xfId="0" applyNumberFormat="1" applyFont="1" applyFill="1" applyBorder="1" applyAlignment="1">
      <alignment vertical="center"/>
    </xf>
    <xf numFmtId="177" fontId="12" fillId="0" borderId="0" xfId="0" applyNumberFormat="1" applyFont="1" applyFill="1" applyAlignment="1">
      <alignment vertical="center"/>
    </xf>
    <xf numFmtId="177" fontId="5" fillId="0" borderId="0" xfId="0" applyNumberFormat="1" applyFont="1" applyFill="1" applyAlignment="1">
      <alignment horizontal="center" vertical="center" wrapText="1"/>
    </xf>
    <xf numFmtId="177" fontId="5" fillId="0" borderId="0" xfId="0" applyNumberFormat="1" applyFont="1" applyFill="1" applyAlignment="1">
      <alignment vertical="center" wrapText="1"/>
    </xf>
    <xf numFmtId="177" fontId="5" fillId="0" borderId="0" xfId="0" applyNumberFormat="1" applyFont="1" applyFill="1" applyAlignment="1">
      <alignment horizontal="left" vertical="center" wrapText="1"/>
    </xf>
    <xf numFmtId="177" fontId="13" fillId="0" borderId="0" xfId="0" applyNumberFormat="1" applyFont="1" applyFill="1" applyAlignment="1">
      <alignment horizontal="center" vertical="center" wrapText="1"/>
    </xf>
    <xf numFmtId="177" fontId="13" fillId="0" borderId="0" xfId="0" applyNumberFormat="1" applyFont="1" applyFill="1" applyAlignment="1">
      <alignment vertical="center" wrapText="1"/>
    </xf>
    <xf numFmtId="177" fontId="13" fillId="0" borderId="4" xfId="0" applyNumberFormat="1" applyFont="1" applyFill="1" applyBorder="1" applyAlignment="1">
      <alignment horizontal="center" vertical="center" wrapText="1"/>
    </xf>
    <xf numFmtId="179" fontId="9" fillId="0" borderId="4" xfId="0" applyNumberFormat="1" applyFont="1" applyFill="1" applyBorder="1" applyAlignment="1">
      <alignment horizontal="center" vertical="center" wrapText="1"/>
    </xf>
    <xf numFmtId="177" fontId="0" fillId="0" borderId="4" xfId="22" applyNumberFormat="1" applyFont="1" applyFill="1" applyBorder="1" applyAlignment="1">
      <alignment vertical="center" wrapText="1"/>
    </xf>
    <xf numFmtId="177" fontId="0" fillId="0" borderId="4" xfId="22" applyNumberFormat="1" applyFont="1" applyFill="1" applyBorder="1" applyAlignment="1">
      <alignment horizontal="center" vertical="center" wrapText="1"/>
    </xf>
    <xf numFmtId="177" fontId="11" fillId="0" borderId="0" xfId="0" applyNumberFormat="1" applyFont="1" applyFill="1" applyAlignment="1">
      <alignment vertical="center" wrapText="1"/>
    </xf>
    <xf numFmtId="177" fontId="14" fillId="0" borderId="0" xfId="0" applyNumberFormat="1" applyFont="1" applyFill="1" applyAlignment="1">
      <alignment vertical="center" wrapText="1"/>
    </xf>
    <xf numFmtId="177" fontId="14" fillId="0" borderId="0" xfId="0" applyNumberFormat="1" applyFont="1" applyFill="1" applyBorder="1" applyAlignment="1">
      <alignment vertical="center" wrapText="1"/>
    </xf>
    <xf numFmtId="177" fontId="15" fillId="0" borderId="0" xfId="0" applyNumberFormat="1" applyFont="1" applyFill="1" applyBorder="1" applyAlignment="1">
      <alignment vertical="center" wrapText="1"/>
    </xf>
    <xf numFmtId="177" fontId="15" fillId="0" borderId="0" xfId="0" applyNumberFormat="1" applyFont="1" applyFill="1" applyAlignment="1">
      <alignment vertical="center" wrapText="1"/>
    </xf>
    <xf numFmtId="177" fontId="5" fillId="0" borderId="4" xfId="0" applyNumberFormat="1" applyFont="1" applyFill="1" applyBorder="1" applyAlignment="1">
      <alignment horizontal="left" vertical="top" wrapText="1"/>
    </xf>
    <xf numFmtId="177" fontId="12" fillId="0" borderId="0" xfId="0" applyNumberFormat="1" applyFont="1" applyFill="1" applyBorder="1" applyAlignment="1">
      <alignment vertical="center" wrapText="1"/>
    </xf>
    <xf numFmtId="177" fontId="12" fillId="0" borderId="0" xfId="0" applyNumberFormat="1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A1" sqref="A1:F1"/>
    </sheetView>
  </sheetViews>
  <sheetFormatPr defaultColWidth="9" defaultRowHeight="14.25"/>
  <cols>
    <col min="1" max="1" width="7.25" style="35" customWidth="1"/>
    <col min="2" max="2" width="40" style="36" customWidth="1"/>
    <col min="3" max="3" width="8.875" style="35" customWidth="1"/>
    <col min="4" max="4" width="9.625" style="35" customWidth="1"/>
    <col min="5" max="5" width="11" style="36" customWidth="1"/>
    <col min="6" max="6" width="6.5" style="37" customWidth="1"/>
    <col min="7" max="7" width="8.5" style="36" customWidth="1"/>
    <col min="8" max="12" width="9" style="36"/>
    <col min="13" max="16384" width="9" style="18"/>
  </cols>
  <sheetData>
    <row r="1" s="18" customFormat="1" ht="57.95" customHeight="1" spans="1:12">
      <c r="A1" s="38" t="s">
        <v>0</v>
      </c>
      <c r="B1" s="38"/>
      <c r="C1" s="38"/>
      <c r="D1" s="38"/>
      <c r="E1" s="38"/>
      <c r="F1" s="38"/>
      <c r="G1" s="39"/>
      <c r="H1" s="39"/>
      <c r="I1" s="39"/>
      <c r="J1" s="36"/>
      <c r="K1" s="36"/>
      <c r="L1" s="36"/>
    </row>
    <row r="2" s="18" customFormat="1" ht="30.75" customHeight="1" spans="1:12">
      <c r="A2" s="40" t="s">
        <v>1</v>
      </c>
      <c r="B2" s="40" t="s">
        <v>2</v>
      </c>
      <c r="C2" s="40" t="s">
        <v>3</v>
      </c>
      <c r="D2" s="40" t="s">
        <v>4</v>
      </c>
      <c r="E2" s="40" t="s">
        <v>5</v>
      </c>
      <c r="F2" s="40" t="s">
        <v>6</v>
      </c>
      <c r="G2" s="36"/>
      <c r="H2" s="36"/>
      <c r="I2" s="36"/>
      <c r="J2" s="36"/>
      <c r="K2" s="36"/>
      <c r="L2" s="36"/>
    </row>
    <row r="3" s="32" customFormat="1" ht="36" customHeight="1" spans="1:12">
      <c r="A3" s="41">
        <v>1</v>
      </c>
      <c r="B3" s="42" t="s">
        <v>7</v>
      </c>
      <c r="C3" s="43" t="s">
        <v>8</v>
      </c>
      <c r="D3" s="43" t="s">
        <v>9</v>
      </c>
      <c r="E3" s="42" t="s">
        <v>10</v>
      </c>
      <c r="F3" s="42"/>
      <c r="G3" s="44"/>
      <c r="H3" s="44"/>
      <c r="I3" s="44"/>
      <c r="J3" s="44"/>
      <c r="K3" s="44"/>
      <c r="L3" s="44"/>
    </row>
    <row r="4" s="32" customFormat="1" ht="27" customHeight="1" spans="1:12">
      <c r="A4" s="41">
        <v>2</v>
      </c>
      <c r="B4" s="42" t="s">
        <v>11</v>
      </c>
      <c r="C4" s="43" t="s">
        <v>8</v>
      </c>
      <c r="D4" s="43" t="s">
        <v>12</v>
      </c>
      <c r="E4" s="42" t="s">
        <v>10</v>
      </c>
      <c r="F4" s="42"/>
      <c r="G4" s="44"/>
      <c r="H4" s="44"/>
      <c r="I4" s="44"/>
      <c r="J4" s="44"/>
      <c r="K4" s="44"/>
      <c r="L4" s="44"/>
    </row>
    <row r="5" s="32" customFormat="1" ht="27" customHeight="1" spans="1:12">
      <c r="A5" s="41">
        <v>3</v>
      </c>
      <c r="B5" s="42" t="s">
        <v>13</v>
      </c>
      <c r="C5" s="43" t="s">
        <v>14</v>
      </c>
      <c r="D5" s="43" t="s">
        <v>15</v>
      </c>
      <c r="E5" s="42" t="s">
        <v>10</v>
      </c>
      <c r="F5" s="42"/>
      <c r="G5" s="44"/>
      <c r="H5" s="44"/>
      <c r="I5" s="44"/>
      <c r="J5" s="44"/>
      <c r="K5" s="44"/>
      <c r="L5" s="44"/>
    </row>
    <row r="6" s="32" customFormat="1" ht="27" customHeight="1" spans="1:12">
      <c r="A6" s="41">
        <v>4</v>
      </c>
      <c r="B6" s="42" t="s">
        <v>16</v>
      </c>
      <c r="C6" s="43" t="s">
        <v>8</v>
      </c>
      <c r="D6" s="43" t="s">
        <v>17</v>
      </c>
      <c r="E6" s="42" t="s">
        <v>10</v>
      </c>
      <c r="F6" s="42"/>
      <c r="G6" s="44"/>
      <c r="H6" s="44"/>
      <c r="I6" s="44"/>
      <c r="J6" s="44"/>
      <c r="K6" s="44"/>
      <c r="L6" s="44"/>
    </row>
    <row r="7" s="32" customFormat="1" ht="27" customHeight="1" spans="1:12">
      <c r="A7" s="41">
        <v>5</v>
      </c>
      <c r="B7" s="42" t="s">
        <v>18</v>
      </c>
      <c r="C7" s="43" t="s">
        <v>14</v>
      </c>
      <c r="D7" s="43" t="s">
        <v>19</v>
      </c>
      <c r="E7" s="42" t="s">
        <v>10</v>
      </c>
      <c r="F7" s="42"/>
      <c r="G7" s="44"/>
      <c r="H7" s="44"/>
      <c r="I7" s="44"/>
      <c r="J7" s="44"/>
      <c r="K7" s="44"/>
      <c r="L7" s="44"/>
    </row>
    <row r="8" s="32" customFormat="1" ht="32.1" customHeight="1" spans="1:12">
      <c r="A8" s="41">
        <v>6</v>
      </c>
      <c r="B8" s="42" t="s">
        <v>20</v>
      </c>
      <c r="C8" s="43" t="s">
        <v>8</v>
      </c>
      <c r="D8" s="43" t="s">
        <v>21</v>
      </c>
      <c r="E8" s="42" t="s">
        <v>10</v>
      </c>
      <c r="F8" s="42"/>
      <c r="G8" s="45"/>
      <c r="H8" s="44"/>
      <c r="I8" s="44"/>
      <c r="J8" s="44"/>
      <c r="K8" s="44"/>
      <c r="L8" s="44"/>
    </row>
    <row r="9" s="32" customFormat="1" ht="32.1" customHeight="1" spans="1:12">
      <c r="A9" s="41">
        <v>7</v>
      </c>
      <c r="B9" s="42" t="s">
        <v>22</v>
      </c>
      <c r="C9" s="43" t="s">
        <v>8</v>
      </c>
      <c r="D9" s="43" t="s">
        <v>23</v>
      </c>
      <c r="E9" s="42" t="s">
        <v>10</v>
      </c>
      <c r="F9" s="42"/>
      <c r="G9" s="45"/>
      <c r="H9" s="44"/>
      <c r="I9" s="44"/>
      <c r="J9" s="44"/>
      <c r="K9" s="44"/>
      <c r="L9" s="44"/>
    </row>
    <row r="10" s="33" customFormat="1" ht="32.1" customHeight="1" spans="1:12">
      <c r="A10" s="41">
        <v>8</v>
      </c>
      <c r="B10" s="42" t="s">
        <v>24</v>
      </c>
      <c r="C10" s="43" t="s">
        <v>8</v>
      </c>
      <c r="D10" s="43" t="s">
        <v>25</v>
      </c>
      <c r="E10" s="42" t="s">
        <v>10</v>
      </c>
      <c r="F10" s="42"/>
      <c r="G10" s="46"/>
      <c r="H10" s="47"/>
      <c r="I10" s="50"/>
      <c r="J10" s="50"/>
      <c r="K10" s="50"/>
      <c r="L10" s="50"/>
    </row>
    <row r="11" s="34" customFormat="1" ht="32.1" customHeight="1" spans="1:12">
      <c r="A11" s="41">
        <v>9</v>
      </c>
      <c r="B11" s="42" t="s">
        <v>26</v>
      </c>
      <c r="C11" s="43" t="s">
        <v>8</v>
      </c>
      <c r="D11" s="43" t="s">
        <v>27</v>
      </c>
      <c r="E11" s="42" t="s">
        <v>10</v>
      </c>
      <c r="F11" s="42"/>
      <c r="G11" s="45"/>
      <c r="H11" s="48"/>
      <c r="I11" s="51"/>
      <c r="J11" s="51"/>
      <c r="K11" s="51"/>
      <c r="L11" s="51"/>
    </row>
    <row r="12" s="34" customFormat="1" ht="32.1" customHeight="1" spans="1:12">
      <c r="A12" s="41">
        <v>10</v>
      </c>
      <c r="B12" s="42" t="s">
        <v>28</v>
      </c>
      <c r="C12" s="43" t="s">
        <v>29</v>
      </c>
      <c r="D12" s="43" t="s">
        <v>30</v>
      </c>
      <c r="E12" s="42" t="s">
        <v>10</v>
      </c>
      <c r="F12" s="42"/>
      <c r="G12" s="45"/>
      <c r="H12" s="48"/>
      <c r="I12" s="51"/>
      <c r="J12" s="51"/>
      <c r="K12" s="51"/>
      <c r="L12" s="51"/>
    </row>
    <row r="13" s="34" customFormat="1" ht="32.1" customHeight="1" spans="1:12">
      <c r="A13" s="41">
        <v>11</v>
      </c>
      <c r="B13" s="42" t="s">
        <v>31</v>
      </c>
      <c r="C13" s="43" t="s">
        <v>8</v>
      </c>
      <c r="D13" s="43" t="s">
        <v>32</v>
      </c>
      <c r="E13" s="42" t="s">
        <v>10</v>
      </c>
      <c r="F13" s="42"/>
      <c r="G13" s="45"/>
      <c r="H13" s="48"/>
      <c r="I13" s="51"/>
      <c r="J13" s="51"/>
      <c r="K13" s="51"/>
      <c r="L13" s="51"/>
    </row>
    <row r="14" s="34" customFormat="1" ht="32.1" customHeight="1" spans="1:12">
      <c r="A14" s="41">
        <v>15</v>
      </c>
      <c r="B14" s="42" t="s">
        <v>33</v>
      </c>
      <c r="C14" s="43" t="s">
        <v>34</v>
      </c>
      <c r="D14" s="43"/>
      <c r="E14" s="42" t="s">
        <v>35</v>
      </c>
      <c r="F14" s="42"/>
      <c r="G14" s="45"/>
      <c r="H14" s="48"/>
      <c r="I14" s="51"/>
      <c r="J14" s="51"/>
      <c r="K14" s="51"/>
      <c r="L14" s="51"/>
    </row>
    <row r="15" s="18" customFormat="1" ht="33.95" customHeight="1" spans="1:12">
      <c r="A15" s="49" t="s">
        <v>36</v>
      </c>
      <c r="B15" s="49"/>
      <c r="C15" s="49" t="s">
        <v>37</v>
      </c>
      <c r="D15" s="49"/>
      <c r="E15" s="49"/>
      <c r="F15" s="49"/>
      <c r="G15" s="36"/>
      <c r="H15" s="36"/>
      <c r="I15" s="36"/>
      <c r="J15" s="36"/>
      <c r="K15" s="36"/>
      <c r="L15" s="36"/>
    </row>
    <row r="16" s="18" customFormat="1" ht="26.1" customHeight="1" spans="1:12">
      <c r="A16" s="49"/>
      <c r="B16" s="49"/>
      <c r="C16" s="49"/>
      <c r="D16" s="49"/>
      <c r="E16" s="49"/>
      <c r="F16" s="49"/>
      <c r="G16" s="36"/>
      <c r="H16" s="36"/>
      <c r="I16" s="36"/>
      <c r="J16" s="36"/>
      <c r="K16" s="36"/>
      <c r="L16" s="36"/>
    </row>
    <row r="31" ht="43.5" customHeight="1"/>
  </sheetData>
  <mergeCells count="3">
    <mergeCell ref="A1:F1"/>
    <mergeCell ref="A15:B16"/>
    <mergeCell ref="C15:F16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16" workbookViewId="0">
      <selection activeCell="A29" sqref="A29:H33"/>
    </sheetView>
  </sheetViews>
  <sheetFormatPr defaultColWidth="9" defaultRowHeight="14.25" outlineLevelCol="7"/>
  <cols>
    <col min="1" max="2" width="9" style="18"/>
    <col min="3" max="3" width="3.25" style="18" customWidth="1"/>
    <col min="4" max="4" width="9.25" style="18" customWidth="1"/>
    <col min="5" max="5" width="13.875" style="18" customWidth="1"/>
    <col min="6" max="6" width="12" style="18" customWidth="1"/>
    <col min="7" max="7" width="11.625" style="18" customWidth="1"/>
    <col min="8" max="8" width="13.375" style="18" customWidth="1"/>
    <col min="9" max="16384" width="9" style="18"/>
  </cols>
  <sheetData>
    <row r="1" s="18" customFormat="1" ht="37.5" customHeight="1" spans="1:8">
      <c r="A1" s="19" t="s">
        <v>38</v>
      </c>
      <c r="B1" s="19"/>
      <c r="C1" s="19"/>
      <c r="D1" s="19"/>
      <c r="E1" s="19"/>
      <c r="F1" s="19"/>
      <c r="G1" s="19"/>
      <c r="H1" s="19"/>
    </row>
    <row r="2" s="18" customFormat="1" ht="31.9" customHeight="1" spans="1:8">
      <c r="A2" s="20" t="s">
        <v>39</v>
      </c>
      <c r="B2" s="20"/>
      <c r="C2" s="20"/>
      <c r="D2" s="20"/>
      <c r="E2" s="20"/>
      <c r="F2" s="20"/>
      <c r="G2" s="20"/>
      <c r="H2" s="20"/>
    </row>
    <row r="3" s="18" customFormat="1" ht="23.25" customHeight="1" spans="1:8">
      <c r="A3" s="20" t="s">
        <v>40</v>
      </c>
      <c r="B3" s="20"/>
      <c r="C3" s="20"/>
      <c r="D3" s="20"/>
      <c r="E3" s="20"/>
      <c r="F3" s="20"/>
      <c r="G3" s="20"/>
      <c r="H3" s="20"/>
    </row>
    <row r="4" s="18" customFormat="1" ht="25.5" customHeight="1" spans="1:8">
      <c r="A4" s="20" t="s">
        <v>41</v>
      </c>
      <c r="B4" s="20"/>
      <c r="C4" s="20"/>
      <c r="D4" s="20"/>
      <c r="E4" s="20"/>
      <c r="F4" s="20"/>
      <c r="G4" s="20"/>
      <c r="H4" s="20"/>
    </row>
    <row r="5" s="18" customFormat="1" ht="30" customHeight="1" spans="1:8">
      <c r="A5" s="21" t="s">
        <v>42</v>
      </c>
      <c r="B5" s="21"/>
      <c r="C5" s="21"/>
      <c r="D5" s="21"/>
      <c r="E5" s="21"/>
      <c r="F5" s="21"/>
      <c r="G5" s="21"/>
      <c r="H5" s="21"/>
    </row>
    <row r="6" s="18" customFormat="1" ht="20.25" customHeight="1" spans="1:8">
      <c r="A6" s="22" t="s">
        <v>1</v>
      </c>
      <c r="B6" s="23" t="s">
        <v>43</v>
      </c>
      <c r="C6" s="23"/>
      <c r="D6" s="23"/>
      <c r="E6" s="23" t="s">
        <v>44</v>
      </c>
      <c r="F6" s="23" t="s">
        <v>45</v>
      </c>
      <c r="G6" s="23" t="s">
        <v>46</v>
      </c>
      <c r="H6" s="23" t="s">
        <v>47</v>
      </c>
    </row>
    <row r="7" s="18" customFormat="1" ht="20.25" customHeight="1" spans="1:8">
      <c r="A7" s="24" t="s">
        <v>48</v>
      </c>
      <c r="B7" s="25" t="s">
        <v>49</v>
      </c>
      <c r="C7" s="25"/>
      <c r="D7" s="25"/>
      <c r="E7" s="26">
        <f>E8+E9+E10+E11</f>
        <v>0</v>
      </c>
      <c r="F7" s="26">
        <v>0</v>
      </c>
      <c r="G7" s="26">
        <f>G8+G9+G10+G11</f>
        <v>0</v>
      </c>
      <c r="H7" s="26">
        <f>H8+H102+H10+H9+H11+H12</f>
        <v>889000</v>
      </c>
    </row>
    <row r="8" s="18" customFormat="1" ht="20.25" customHeight="1" spans="1:8">
      <c r="A8" s="26">
        <v>1.1</v>
      </c>
      <c r="B8" s="27" t="s">
        <v>50</v>
      </c>
      <c r="C8" s="27"/>
      <c r="D8" s="27"/>
      <c r="E8" s="26">
        <v>0</v>
      </c>
      <c r="F8" s="26">
        <v>0</v>
      </c>
      <c r="G8" s="26">
        <v>0</v>
      </c>
      <c r="H8" s="26">
        <f>结算明细表!F4</f>
        <v>889093.56</v>
      </c>
    </row>
    <row r="9" s="18" customFormat="1" ht="20.25" customHeight="1" spans="1:8">
      <c r="A9" s="26">
        <v>1.2</v>
      </c>
      <c r="B9" s="27" t="s">
        <v>51</v>
      </c>
      <c r="C9" s="27"/>
      <c r="D9" s="27"/>
      <c r="E9" s="26">
        <v>0</v>
      </c>
      <c r="F9" s="26">
        <v>0</v>
      </c>
      <c r="G9" s="26">
        <v>0</v>
      </c>
      <c r="H9" s="26"/>
    </row>
    <row r="10" s="18" customFormat="1" ht="20.25" customHeight="1" spans="1:8">
      <c r="A10" s="26">
        <v>1.3</v>
      </c>
      <c r="B10" s="27" t="s">
        <v>52</v>
      </c>
      <c r="C10" s="27"/>
      <c r="D10" s="27"/>
      <c r="E10" s="26">
        <v>0</v>
      </c>
      <c r="F10" s="26">
        <v>0</v>
      </c>
      <c r="G10" s="26">
        <v>0</v>
      </c>
      <c r="H10" s="27"/>
    </row>
    <row r="11" s="18" customFormat="1" ht="20.25" customHeight="1" spans="1:8">
      <c r="A11" s="26">
        <v>1.4</v>
      </c>
      <c r="B11" s="27" t="s">
        <v>53</v>
      </c>
      <c r="C11" s="27"/>
      <c r="D11" s="27"/>
      <c r="E11" s="26">
        <v>0</v>
      </c>
      <c r="F11" s="26">
        <v>0</v>
      </c>
      <c r="G11" s="26">
        <v>0</v>
      </c>
      <c r="H11" s="26"/>
    </row>
    <row r="12" s="18" customFormat="1" ht="20.25" customHeight="1" spans="1:8">
      <c r="A12" s="26">
        <v>1.5</v>
      </c>
      <c r="B12" s="27" t="s">
        <v>54</v>
      </c>
      <c r="C12" s="27"/>
      <c r="D12" s="27"/>
      <c r="E12" s="27"/>
      <c r="F12" s="27"/>
      <c r="G12" s="27"/>
      <c r="H12" s="26">
        <f>结算明细表!F5-结算明细表!F4</f>
        <v>-93.5600000000559</v>
      </c>
    </row>
    <row r="13" s="18" customFormat="1" ht="20.25" customHeight="1" spans="1:8">
      <c r="A13" s="24" t="s">
        <v>55</v>
      </c>
      <c r="B13" s="25" t="s">
        <v>56</v>
      </c>
      <c r="C13" s="25"/>
      <c r="D13" s="25"/>
      <c r="E13" s="26">
        <v>0</v>
      </c>
      <c r="F13" s="26"/>
      <c r="G13" s="26">
        <v>0</v>
      </c>
      <c r="H13" s="26">
        <v>0</v>
      </c>
    </row>
    <row r="14" s="18" customFormat="1" ht="20.25" customHeight="1" spans="1:8">
      <c r="A14" s="26">
        <v>2.1</v>
      </c>
      <c r="B14" s="27" t="s">
        <v>57</v>
      </c>
      <c r="C14" s="27"/>
      <c r="D14" s="27"/>
      <c r="E14" s="26">
        <v>0</v>
      </c>
      <c r="F14" s="26"/>
      <c r="G14" s="26">
        <v>0</v>
      </c>
      <c r="H14" s="26">
        <v>0</v>
      </c>
    </row>
    <row r="15" s="18" customFormat="1" ht="20.25" customHeight="1" spans="1:8">
      <c r="A15" s="26">
        <v>2.2</v>
      </c>
      <c r="B15" s="27" t="s">
        <v>57</v>
      </c>
      <c r="C15" s="27"/>
      <c r="D15" s="27"/>
      <c r="E15" s="26">
        <v>0</v>
      </c>
      <c r="F15" s="26"/>
      <c r="G15" s="26">
        <v>0</v>
      </c>
      <c r="H15" s="26">
        <v>0</v>
      </c>
    </row>
    <row r="16" s="18" customFormat="1" ht="20.25" customHeight="1" spans="1:8">
      <c r="A16" s="24" t="s">
        <v>58</v>
      </c>
      <c r="B16" s="25" t="s">
        <v>59</v>
      </c>
      <c r="C16" s="25"/>
      <c r="D16" s="27" t="s">
        <v>60</v>
      </c>
      <c r="E16" s="28">
        <f>H7</f>
        <v>889000</v>
      </c>
      <c r="F16" s="28"/>
      <c r="G16" s="28"/>
      <c r="H16" s="28"/>
    </row>
    <row r="17" s="18" customFormat="1" ht="20.25" customHeight="1" spans="1:8">
      <c r="A17" s="24"/>
      <c r="B17" s="25"/>
      <c r="C17" s="25"/>
      <c r="D17" s="27" t="s">
        <v>61</v>
      </c>
      <c r="E17" s="29">
        <f>E16</f>
        <v>889000</v>
      </c>
      <c r="F17" s="29"/>
      <c r="G17" s="29"/>
      <c r="H17" s="29"/>
    </row>
    <row r="18" s="18" customFormat="1" ht="20.25" customHeight="1" spans="1:8">
      <c r="A18" s="24" t="s">
        <v>62</v>
      </c>
      <c r="B18" s="25" t="s">
        <v>63</v>
      </c>
      <c r="C18" s="25"/>
      <c r="D18" s="25"/>
      <c r="E18" s="26">
        <v>0</v>
      </c>
      <c r="F18" s="26"/>
      <c r="G18" s="26"/>
      <c r="H18" s="26"/>
    </row>
    <row r="19" s="18" customFormat="1" ht="20.25" customHeight="1" spans="1:8">
      <c r="A19" s="26">
        <v>4.1</v>
      </c>
      <c r="B19" s="27" t="s">
        <v>64</v>
      </c>
      <c r="C19" s="27"/>
      <c r="D19" s="27"/>
      <c r="E19" s="26">
        <v>0</v>
      </c>
      <c r="F19" s="26"/>
      <c r="G19" s="26"/>
      <c r="H19" s="26"/>
    </row>
    <row r="20" s="18" customFormat="1" ht="20.25" customHeight="1" spans="1:8">
      <c r="A20" s="26">
        <v>4.2</v>
      </c>
      <c r="B20" s="27" t="s">
        <v>65</v>
      </c>
      <c r="C20" s="27"/>
      <c r="D20" s="27"/>
      <c r="E20" s="26">
        <v>0</v>
      </c>
      <c r="F20" s="26"/>
      <c r="G20" s="26"/>
      <c r="H20" s="26"/>
    </row>
    <row r="21" s="18" customFormat="1" ht="20.25" customHeight="1" spans="1:8">
      <c r="A21" s="24" t="s">
        <v>66</v>
      </c>
      <c r="B21" s="25" t="s">
        <v>67</v>
      </c>
      <c r="C21" s="25"/>
      <c r="D21" s="25"/>
      <c r="E21" s="26">
        <v>0</v>
      </c>
      <c r="F21" s="26"/>
      <c r="G21" s="26"/>
      <c r="H21" s="26"/>
    </row>
    <row r="22" s="18" customFormat="1" ht="20.25" customHeight="1" spans="1:8">
      <c r="A22" s="26">
        <v>5.1</v>
      </c>
      <c r="B22" s="27" t="s">
        <v>68</v>
      </c>
      <c r="C22" s="27"/>
      <c r="D22" s="27"/>
      <c r="E22" s="27" t="s">
        <v>69</v>
      </c>
      <c r="F22" s="27"/>
      <c r="G22" s="27"/>
      <c r="H22" s="27"/>
    </row>
    <row r="23" s="18" customFormat="1" ht="20.25" customHeight="1" spans="1:8">
      <c r="A23" s="26">
        <v>5.2</v>
      </c>
      <c r="B23" s="27" t="s">
        <v>70</v>
      </c>
      <c r="C23" s="27"/>
      <c r="D23" s="27"/>
      <c r="E23" s="27" t="s">
        <v>69</v>
      </c>
      <c r="F23" s="27"/>
      <c r="G23" s="27"/>
      <c r="H23" s="27"/>
    </row>
    <row r="24" s="18" customFormat="1" ht="20.25" customHeight="1" spans="1:8">
      <c r="A24" s="24" t="s">
        <v>71</v>
      </c>
      <c r="B24" s="25" t="s">
        <v>72</v>
      </c>
      <c r="C24" s="27" t="s">
        <v>60</v>
      </c>
      <c r="D24" s="27"/>
      <c r="E24" s="28">
        <f>E16</f>
        <v>889000</v>
      </c>
      <c r="F24" s="28"/>
      <c r="G24" s="28"/>
      <c r="H24" s="28"/>
    </row>
    <row r="25" s="18" customFormat="1" ht="20.25" customHeight="1" spans="1:8">
      <c r="A25" s="24"/>
      <c r="B25" s="25"/>
      <c r="C25" s="27" t="s">
        <v>61</v>
      </c>
      <c r="D25" s="27"/>
      <c r="E25" s="29">
        <f>E17</f>
        <v>889000</v>
      </c>
      <c r="F25" s="29"/>
      <c r="G25" s="29"/>
      <c r="H25" s="29"/>
    </row>
    <row r="26" s="18" customFormat="1" ht="20.25" customHeight="1" spans="1:8">
      <c r="A26" s="24" t="s">
        <v>73</v>
      </c>
      <c r="B26" s="25" t="s">
        <v>74</v>
      </c>
      <c r="C26" s="27" t="s">
        <v>60</v>
      </c>
      <c r="D26" s="27"/>
      <c r="E26" s="28">
        <f>E24</f>
        <v>889000</v>
      </c>
      <c r="F26" s="28"/>
      <c r="G26" s="28"/>
      <c r="H26" s="28"/>
    </row>
    <row r="27" s="18" customFormat="1" ht="20.25" customHeight="1" spans="1:8">
      <c r="A27" s="24"/>
      <c r="B27" s="25"/>
      <c r="C27" s="27" t="s">
        <v>61</v>
      </c>
      <c r="D27" s="27"/>
      <c r="E27" s="29">
        <f>E17</f>
        <v>889000</v>
      </c>
      <c r="F27" s="29"/>
      <c r="G27" s="29"/>
      <c r="H27" s="29"/>
    </row>
    <row r="28" s="18" customFormat="1" spans="1:8">
      <c r="A28" s="30"/>
      <c r="B28" s="30"/>
      <c r="C28" s="30"/>
      <c r="D28" s="30"/>
      <c r="E28" s="30"/>
      <c r="F28" s="30"/>
      <c r="G28" s="30"/>
      <c r="H28" s="30"/>
    </row>
    <row r="29" s="18" customFormat="1" spans="1:8">
      <c r="A29" s="16" t="s">
        <v>75</v>
      </c>
      <c r="B29" s="16"/>
      <c r="C29" s="16"/>
      <c r="D29" s="16"/>
      <c r="E29" s="16"/>
      <c r="F29" s="16"/>
      <c r="G29" s="16"/>
      <c r="H29" s="16"/>
    </row>
    <row r="30" s="18" customFormat="1" spans="1:1">
      <c r="A30" s="17"/>
    </row>
    <row r="31" s="18" customFormat="1" spans="1:1">
      <c r="A31" s="17"/>
    </row>
    <row r="32" s="18" customFormat="1" spans="1:8">
      <c r="A32" s="16" t="s">
        <v>76</v>
      </c>
      <c r="B32" s="16"/>
      <c r="C32" s="16"/>
      <c r="D32" s="16"/>
      <c r="E32" s="16"/>
      <c r="F32" s="16"/>
      <c r="G32" s="16"/>
      <c r="H32" s="16"/>
    </row>
    <row r="33" s="18" customFormat="1" spans="1:1">
      <c r="A33" s="17"/>
    </row>
    <row r="34" s="18" customFormat="1" ht="27" customHeight="1" spans="1:8">
      <c r="A34" s="31"/>
      <c r="B34" s="31"/>
      <c r="C34" s="31"/>
      <c r="D34" s="31"/>
      <c r="E34" s="31"/>
      <c r="F34" s="31"/>
      <c r="G34" s="31"/>
      <c r="H34" s="31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85" zoomScaleNormal="85" workbookViewId="0">
      <selection activeCell="C10" sqref="C10"/>
    </sheetView>
  </sheetViews>
  <sheetFormatPr defaultColWidth="9" defaultRowHeight="13.5"/>
  <cols>
    <col min="1" max="1" width="7.94166666666667" style="1" customWidth="1"/>
    <col min="2" max="2" width="18.3833333333333" style="1" customWidth="1"/>
    <col min="3" max="3" width="10.875" style="1" customWidth="1"/>
    <col min="4" max="4" width="16.175" style="1" customWidth="1"/>
    <col min="5" max="5" width="16.175" style="2" customWidth="1"/>
    <col min="6" max="6" width="16.175" style="3" customWidth="1"/>
    <col min="7" max="7" width="10.2916666666667" style="1" customWidth="1"/>
    <col min="8" max="8" width="9" style="1"/>
    <col min="9" max="9" width="12.625" style="1"/>
    <col min="10" max="16384" width="9" style="1"/>
  </cols>
  <sheetData>
    <row r="1" ht="40" customHeight="1" spans="1:7">
      <c r="A1" s="4" t="s">
        <v>77</v>
      </c>
      <c r="B1" s="5"/>
      <c r="C1" s="5"/>
      <c r="D1" s="5"/>
      <c r="E1" s="6"/>
      <c r="F1" s="6"/>
      <c r="G1" s="7"/>
    </row>
    <row r="2" ht="47" customHeight="1" spans="1:7">
      <c r="A2" s="8" t="s">
        <v>1</v>
      </c>
      <c r="B2" s="8" t="s">
        <v>2</v>
      </c>
      <c r="C2" s="8" t="s">
        <v>78</v>
      </c>
      <c r="D2" s="8" t="s">
        <v>79</v>
      </c>
      <c r="E2" s="9" t="s">
        <v>80</v>
      </c>
      <c r="F2" s="9" t="s">
        <v>81</v>
      </c>
      <c r="G2" s="8" t="s">
        <v>6</v>
      </c>
    </row>
    <row r="3" ht="47" customHeight="1" spans="1:7">
      <c r="A3" s="8" t="s">
        <v>48</v>
      </c>
      <c r="B3" s="8" t="s">
        <v>82</v>
      </c>
      <c r="C3" s="8"/>
      <c r="D3" s="8"/>
      <c r="E3" s="9"/>
      <c r="F3" s="9"/>
      <c r="G3" s="8"/>
    </row>
    <row r="4" ht="82" customHeight="1" spans="1:7">
      <c r="A4" s="10">
        <v>1</v>
      </c>
      <c r="B4" s="10" t="s">
        <v>83</v>
      </c>
      <c r="C4" s="10" t="s">
        <v>84</v>
      </c>
      <c r="D4" s="11">
        <v>74091.13</v>
      </c>
      <c r="E4" s="11">
        <v>12</v>
      </c>
      <c r="F4" s="11">
        <f>SUM(D4*E4)</f>
        <v>889093.56</v>
      </c>
      <c r="G4" s="12"/>
    </row>
    <row r="5" ht="59" customHeight="1" spans="1:7">
      <c r="A5" s="8">
        <v>2</v>
      </c>
      <c r="B5" s="8" t="s">
        <v>85</v>
      </c>
      <c r="C5" s="13"/>
      <c r="D5" s="13"/>
      <c r="E5" s="14"/>
      <c r="F5" s="15">
        <v>889000</v>
      </c>
      <c r="G5" s="13"/>
    </row>
    <row r="8" ht="37" customHeight="1" spans="2:9">
      <c r="B8" s="16" t="s">
        <v>75</v>
      </c>
      <c r="C8" s="16"/>
      <c r="D8" s="16"/>
      <c r="E8" s="16"/>
      <c r="F8" s="16"/>
      <c r="G8" s="16"/>
      <c r="H8" s="16"/>
      <c r="I8" s="16"/>
    </row>
    <row r="9" ht="14.25" spans="2:9">
      <c r="B9" s="17"/>
      <c r="C9" s="18"/>
      <c r="D9" s="18"/>
      <c r="E9" s="18"/>
      <c r="F9" s="18"/>
      <c r="G9" s="18"/>
      <c r="H9" s="18"/>
      <c r="I9" s="18"/>
    </row>
    <row r="10" ht="14.25" spans="2:9">
      <c r="B10" s="17"/>
      <c r="C10" s="18"/>
      <c r="D10" s="18"/>
      <c r="E10" s="18"/>
      <c r="F10" s="18"/>
      <c r="G10" s="18"/>
      <c r="H10" s="18"/>
      <c r="I10" s="18"/>
    </row>
    <row r="11" ht="14.25" spans="2:9">
      <c r="B11" s="16" t="s">
        <v>76</v>
      </c>
      <c r="C11" s="16"/>
      <c r="D11" s="16"/>
      <c r="E11" s="16"/>
      <c r="F11" s="16"/>
      <c r="G11" s="16"/>
      <c r="H11" s="16"/>
      <c r="I11" s="16"/>
    </row>
    <row r="12" ht="14.25" spans="2:9">
      <c r="B12" s="17"/>
      <c r="C12" s="18"/>
      <c r="D12" s="18"/>
      <c r="E12" s="18"/>
      <c r="F12" s="18"/>
      <c r="G12" s="18"/>
      <c r="H12" s="18"/>
      <c r="I12" s="18"/>
    </row>
  </sheetData>
  <sheetProtection formatCells="0" insertHyperlinks="0" autoFilter="0"/>
  <mergeCells count="3">
    <mergeCell ref="A1:G1"/>
    <mergeCell ref="B8:I8"/>
    <mergeCell ref="B11:I11"/>
  </mergeCells>
  <printOptions verticalCentered="1"/>
  <pageMargins left="0.393055555555556" right="0.503472222222222" top="0.314583333333333" bottom="5.19652777777778" header="0.298611111111111" footer="0.298611111111111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8 " / > < p i x e l a t o r L i s t   s h e e t S t i d = " 7 " / > < p i x e l a t o r L i s t   s h e e t S t i d = " 5 " / > < p i x e l a t o r L i s t   s h e e t S t i d = " 6 " / > < p i x e l a t o r L i s t   s h e e t S t i d = " 9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8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5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结算目录</vt:lpstr>
      <vt:lpstr>结算汇总表</vt:lpstr>
      <vt:lpstr>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磊子</cp:lastModifiedBy>
  <dcterms:created xsi:type="dcterms:W3CDTF">2020-12-05T17:38:00Z</dcterms:created>
  <dcterms:modified xsi:type="dcterms:W3CDTF">2025-09-09T03:56:05Z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347C8C7609494E2596AE7C5CF8F010AA_13</vt:lpwstr>
  </property>
  <property fmtid="{D5CDD505-2E9C-101B-9397-08002B2CF9AE}" pid="4" name="KSOReadingLayout">
    <vt:bool>true</vt:bool>
  </property>
</Properties>
</file>